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600\Desktop\Odpowiedz dla PKA 24.07\Programy Fir na Senat\Program studiów II stoppnia na kierunku FiR\"/>
    </mc:Choice>
  </mc:AlternateContent>
  <xr:revisionPtr revIDLastSave="0" documentId="13_ncr:1_{40799500-B78C-4DEF-9D3C-5C0115B82BB5}" xr6:coauthVersionLast="47" xr6:coauthVersionMax="47" xr10:uidLastSave="{00000000-0000-0000-0000-000000000000}"/>
  <bookViews>
    <workbookView xWindow="-108" yWindow="-108" windowWidth="23256" windowHeight="12456" tabRatio="886" activeTab="2" xr2:uid="{00000000-000D-0000-FFFF-FFFF00000000}"/>
  </bookViews>
  <sheets>
    <sheet name="ZFP S" sheetId="10" r:id="rId1"/>
    <sheet name="ZFP N" sheetId="11" r:id="rId2"/>
    <sheet name="ZZL S" sheetId="12" r:id="rId3"/>
    <sheet name="ZZL N" sheetId="13" r:id="rId4"/>
  </sheets>
  <definedNames>
    <definedName name="_xlnm.Print_Area" localSheetId="1">'ZFP N'!$A$1:$AE$37</definedName>
    <definedName name="_xlnm.Print_Area" localSheetId="0">'ZFP S'!$A$1:$AE$37</definedName>
    <definedName name="_xlnm.Print_Area" localSheetId="3">'ZZL N'!$A$1:$AE$37</definedName>
    <definedName name="_xlnm.Print_Area" localSheetId="2">'ZZL S'!$A$1:$AE$37</definedName>
    <definedName name="Print_Area" localSheetId="1">'ZFP N'!$A$1:$AE$37</definedName>
    <definedName name="Print_Area" localSheetId="0">'ZFP S'!$A$1:$AQ$38</definedName>
    <definedName name="Print_Area" localSheetId="3">'ZZL N'!$A$1:$AE$37</definedName>
    <definedName name="Print_Area" localSheetId="2">'ZZL S'!$A$1:$AE$37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3" l="1"/>
  <c r="F34" i="11"/>
  <c r="F14" i="13"/>
  <c r="F14" i="12"/>
  <c r="F10" i="12"/>
  <c r="F11" i="12"/>
  <c r="F10" i="10"/>
  <c r="F11" i="10"/>
  <c r="F14" i="10"/>
  <c r="H33" i="12"/>
  <c r="I33" i="12"/>
  <c r="J33" i="12"/>
  <c r="H24" i="12"/>
  <c r="I24" i="12"/>
  <c r="J24" i="12"/>
  <c r="K24" i="12"/>
  <c r="G24" i="12"/>
  <c r="K30" i="12"/>
  <c r="J30" i="12"/>
  <c r="I30" i="12"/>
  <c r="H30" i="12"/>
  <c r="G30" i="12"/>
  <c r="F30" i="12"/>
  <c r="H33" i="10"/>
  <c r="I33" i="10"/>
  <c r="J33" i="10"/>
  <c r="H30" i="10"/>
  <c r="I30" i="10"/>
  <c r="J30" i="10"/>
  <c r="K30" i="10"/>
  <c r="G30" i="10"/>
  <c r="F30" i="10"/>
  <c r="K24" i="10"/>
  <c r="H24" i="10"/>
  <c r="I24" i="10"/>
  <c r="J24" i="10"/>
  <c r="G24" i="10"/>
  <c r="H33" i="11"/>
  <c r="H30" i="11"/>
  <c r="I30" i="11"/>
  <c r="J30" i="11"/>
  <c r="K30" i="11"/>
  <c r="G30" i="11"/>
  <c r="F30" i="11"/>
  <c r="H24" i="11"/>
  <c r="I24" i="11"/>
  <c r="J24" i="11"/>
  <c r="K24" i="11"/>
  <c r="G24" i="11"/>
  <c r="H30" i="13"/>
  <c r="I30" i="13"/>
  <c r="J30" i="13"/>
  <c r="K30" i="13"/>
  <c r="G30" i="13"/>
  <c r="I24" i="13"/>
  <c r="K24" i="13"/>
  <c r="G16" i="10"/>
  <c r="H16" i="10"/>
  <c r="K23" i="13"/>
  <c r="I23" i="13"/>
  <c r="H23" i="13"/>
  <c r="G23" i="13"/>
  <c r="J22" i="13"/>
  <c r="I22" i="13"/>
  <c r="H22" i="13"/>
  <c r="G22" i="13"/>
  <c r="K21" i="13"/>
  <c r="J21" i="13"/>
  <c r="I21" i="13"/>
  <c r="H21" i="13"/>
  <c r="G21" i="13"/>
  <c r="K20" i="13"/>
  <c r="I20" i="13"/>
  <c r="H20" i="13"/>
  <c r="G20" i="13"/>
  <c r="K19" i="13"/>
  <c r="J19" i="13"/>
  <c r="I19" i="13"/>
  <c r="H19" i="13"/>
  <c r="G19" i="13"/>
  <c r="K18" i="13"/>
  <c r="J18" i="13"/>
  <c r="H18" i="13"/>
  <c r="G18" i="13"/>
  <c r="K17" i="13"/>
  <c r="J17" i="13"/>
  <c r="I17" i="13"/>
  <c r="H17" i="13"/>
  <c r="G17" i="13"/>
  <c r="K16" i="13"/>
  <c r="J16" i="13"/>
  <c r="I16" i="13"/>
  <c r="G16" i="13"/>
  <c r="K15" i="13"/>
  <c r="J15" i="13"/>
  <c r="I15" i="13"/>
  <c r="H15" i="13"/>
  <c r="G15" i="13"/>
  <c r="K14" i="13"/>
  <c r="J14" i="13"/>
  <c r="I14" i="13"/>
  <c r="H14" i="13"/>
  <c r="J13" i="13"/>
  <c r="I13" i="13"/>
  <c r="H13" i="13"/>
  <c r="H12" i="13" s="1"/>
  <c r="G13" i="13"/>
  <c r="J12" i="13"/>
  <c r="J11" i="13"/>
  <c r="I11" i="13"/>
  <c r="H11" i="13"/>
  <c r="F11" i="13"/>
  <c r="J10" i="13"/>
  <c r="I10" i="13"/>
  <c r="H10" i="13"/>
  <c r="F10" i="13"/>
  <c r="K23" i="12"/>
  <c r="I23" i="12"/>
  <c r="H23" i="12"/>
  <c r="G23" i="12"/>
  <c r="J22" i="12"/>
  <c r="I22" i="12"/>
  <c r="H22" i="12"/>
  <c r="G22" i="12"/>
  <c r="K21" i="12"/>
  <c r="J21" i="12"/>
  <c r="I21" i="12"/>
  <c r="H21" i="12"/>
  <c r="G21" i="12"/>
  <c r="K20" i="12"/>
  <c r="I20" i="12"/>
  <c r="H20" i="12"/>
  <c r="G20" i="12"/>
  <c r="K19" i="12"/>
  <c r="J19" i="12"/>
  <c r="I19" i="12"/>
  <c r="H19" i="12"/>
  <c r="G19" i="12"/>
  <c r="K18" i="12"/>
  <c r="J18" i="12"/>
  <c r="I18" i="12"/>
  <c r="H18" i="12"/>
  <c r="G18" i="12"/>
  <c r="F18" i="12" s="1"/>
  <c r="K17" i="12"/>
  <c r="J17" i="12"/>
  <c r="I17" i="12"/>
  <c r="H17" i="12"/>
  <c r="G17" i="12"/>
  <c r="K16" i="12"/>
  <c r="J16" i="12"/>
  <c r="I16" i="12"/>
  <c r="H16" i="12"/>
  <c r="G16" i="12"/>
  <c r="K15" i="12"/>
  <c r="J15" i="12"/>
  <c r="I15" i="12"/>
  <c r="H15" i="12"/>
  <c r="G15" i="12"/>
  <c r="K14" i="12"/>
  <c r="J14" i="12"/>
  <c r="I14" i="12"/>
  <c r="I12" i="12" s="1"/>
  <c r="H14" i="12"/>
  <c r="J13" i="12"/>
  <c r="J12" i="12" s="1"/>
  <c r="I13" i="12"/>
  <c r="H13" i="12"/>
  <c r="G13" i="12"/>
  <c r="K12" i="12"/>
  <c r="G12" i="12"/>
  <c r="G33" i="12" s="1"/>
  <c r="F26" i="11"/>
  <c r="F28" i="11"/>
  <c r="F31" i="11"/>
  <c r="F23" i="11"/>
  <c r="H10" i="11"/>
  <c r="F10" i="11" s="1"/>
  <c r="I10" i="11"/>
  <c r="J10" i="11"/>
  <c r="H11" i="11"/>
  <c r="F11" i="11" s="1"/>
  <c r="I11" i="11"/>
  <c r="J11" i="11"/>
  <c r="G26" i="10"/>
  <c r="G25" i="10"/>
  <c r="AS37" i="10"/>
  <c r="AS36" i="10"/>
  <c r="K23" i="10"/>
  <c r="I23" i="10"/>
  <c r="H23" i="10"/>
  <c r="G23" i="10"/>
  <c r="J22" i="10"/>
  <c r="I22" i="10"/>
  <c r="H22" i="10"/>
  <c r="G22" i="10"/>
  <c r="K21" i="10"/>
  <c r="J21" i="10"/>
  <c r="I21" i="10"/>
  <c r="H21" i="10"/>
  <c r="G21" i="10"/>
  <c r="F21" i="10" s="1"/>
  <c r="K20" i="10"/>
  <c r="I20" i="10"/>
  <c r="H20" i="10"/>
  <c r="G20" i="10"/>
  <c r="K19" i="10"/>
  <c r="J19" i="10"/>
  <c r="I19" i="10"/>
  <c r="H19" i="10"/>
  <c r="G19" i="10"/>
  <c r="K18" i="10"/>
  <c r="J18" i="10"/>
  <c r="I18" i="10"/>
  <c r="H18" i="10"/>
  <c r="G18" i="10"/>
  <c r="K17" i="10"/>
  <c r="J17" i="10"/>
  <c r="I17" i="10"/>
  <c r="H17" i="10"/>
  <c r="G17" i="10"/>
  <c r="K16" i="10"/>
  <c r="J16" i="10"/>
  <c r="I16" i="10"/>
  <c r="K15" i="10"/>
  <c r="J15" i="10"/>
  <c r="I15" i="10"/>
  <c r="H15" i="10"/>
  <c r="G15" i="10"/>
  <c r="K14" i="10"/>
  <c r="J14" i="10"/>
  <c r="I14" i="10"/>
  <c r="H14" i="10"/>
  <c r="J13" i="10"/>
  <c r="I13" i="10"/>
  <c r="H13" i="10"/>
  <c r="G13" i="10"/>
  <c r="K9" i="10"/>
  <c r="J9" i="10"/>
  <c r="I9" i="10"/>
  <c r="H9" i="10"/>
  <c r="G9" i="10"/>
  <c r="K8" i="10"/>
  <c r="J8" i="10"/>
  <c r="I8" i="10"/>
  <c r="H8" i="10"/>
  <c r="H5" i="10" s="1"/>
  <c r="G8" i="10"/>
  <c r="K7" i="10"/>
  <c r="J7" i="10"/>
  <c r="I7" i="10"/>
  <c r="I5" i="10" s="1"/>
  <c r="H7" i="10"/>
  <c r="G7" i="10"/>
  <c r="K6" i="10"/>
  <c r="J6" i="10"/>
  <c r="J5" i="10" s="1"/>
  <c r="H6" i="10"/>
  <c r="G6" i="10"/>
  <c r="G5" i="10" s="1"/>
  <c r="AS37" i="11"/>
  <c r="AS36" i="11"/>
  <c r="G7" i="12"/>
  <c r="H7" i="12"/>
  <c r="I7" i="12"/>
  <c r="J7" i="12"/>
  <c r="K7" i="12"/>
  <c r="G8" i="12"/>
  <c r="H8" i="12"/>
  <c r="I8" i="12"/>
  <c r="I5" i="12" s="1"/>
  <c r="J8" i="12"/>
  <c r="K8" i="12"/>
  <c r="G9" i="12"/>
  <c r="H9" i="12"/>
  <c r="I9" i="12"/>
  <c r="J9" i="12"/>
  <c r="K9" i="12"/>
  <c r="H6" i="12"/>
  <c r="H5" i="12" s="1"/>
  <c r="J6" i="12"/>
  <c r="J5" i="12" s="1"/>
  <c r="K6" i="12"/>
  <c r="K5" i="12" s="1"/>
  <c r="K33" i="12" s="1"/>
  <c r="AS37" i="13"/>
  <c r="AS36" i="13"/>
  <c r="AS37" i="12"/>
  <c r="AS36" i="12"/>
  <c r="V44" i="13"/>
  <c r="AF37" i="13"/>
  <c r="AF36" i="13"/>
  <c r="AR33" i="13"/>
  <c r="AQ33" i="13"/>
  <c r="AP33" i="13"/>
  <c r="AO33" i="13"/>
  <c r="AN33" i="13"/>
  <c r="AM33" i="13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E33" i="13"/>
  <c r="D33" i="13"/>
  <c r="J31" i="13"/>
  <c r="I31" i="13"/>
  <c r="H31" i="13"/>
  <c r="G31" i="13"/>
  <c r="K29" i="13"/>
  <c r="J29" i="13"/>
  <c r="I29" i="13"/>
  <c r="H29" i="13"/>
  <c r="G29" i="13"/>
  <c r="K28" i="13"/>
  <c r="J28" i="13"/>
  <c r="J24" i="13" s="1"/>
  <c r="I28" i="13"/>
  <c r="H28" i="13"/>
  <c r="H24" i="13" s="1"/>
  <c r="H33" i="13" s="1"/>
  <c r="G24" i="13"/>
  <c r="J27" i="13"/>
  <c r="I27" i="13"/>
  <c r="H27" i="13"/>
  <c r="K26" i="13"/>
  <c r="I26" i="13"/>
  <c r="H26" i="13"/>
  <c r="G26" i="13"/>
  <c r="F26" i="13" s="1"/>
  <c r="K25" i="13"/>
  <c r="J25" i="13"/>
  <c r="I25" i="13"/>
  <c r="H25" i="13"/>
  <c r="G25" i="13"/>
  <c r="F21" i="13"/>
  <c r="K9" i="13"/>
  <c r="J9" i="13"/>
  <c r="I9" i="13"/>
  <c r="H9" i="13"/>
  <c r="G9" i="13"/>
  <c r="K8" i="13"/>
  <c r="J8" i="13"/>
  <c r="I8" i="13"/>
  <c r="H8" i="13"/>
  <c r="G8" i="13"/>
  <c r="G5" i="13" s="1"/>
  <c r="K7" i="13"/>
  <c r="J7" i="13"/>
  <c r="J5" i="13" s="1"/>
  <c r="I7" i="13"/>
  <c r="I5" i="13" s="1"/>
  <c r="H7" i="13"/>
  <c r="G7" i="13"/>
  <c r="K6" i="13"/>
  <c r="K5" i="13" s="1"/>
  <c r="J6" i="13"/>
  <c r="H6" i="13"/>
  <c r="H5" i="13" s="1"/>
  <c r="G6" i="13"/>
  <c r="AF37" i="12"/>
  <c r="AF36" i="12"/>
  <c r="AR33" i="12"/>
  <c r="AQ33" i="12"/>
  <c r="AP33" i="12"/>
  <c r="AO33" i="12"/>
  <c r="AN33" i="12"/>
  <c r="AM33" i="12"/>
  <c r="AE33" i="12"/>
  <c r="AA35" i="12" s="1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E33" i="12"/>
  <c r="D33" i="12"/>
  <c r="J31" i="12"/>
  <c r="I31" i="12"/>
  <c r="H31" i="12"/>
  <c r="G31" i="12"/>
  <c r="K29" i="12"/>
  <c r="J29" i="12"/>
  <c r="I29" i="12"/>
  <c r="H29" i="12"/>
  <c r="G29" i="12"/>
  <c r="K28" i="12"/>
  <c r="J28" i="12"/>
  <c r="I28" i="12"/>
  <c r="H28" i="12"/>
  <c r="G28" i="12"/>
  <c r="J27" i="12"/>
  <c r="I27" i="12"/>
  <c r="H27" i="12"/>
  <c r="K26" i="12"/>
  <c r="J26" i="12"/>
  <c r="I26" i="12"/>
  <c r="H26" i="12"/>
  <c r="G26" i="12"/>
  <c r="K25" i="12"/>
  <c r="I25" i="12"/>
  <c r="H25" i="12"/>
  <c r="G25" i="12"/>
  <c r="G6" i="12"/>
  <c r="G5" i="12" s="1"/>
  <c r="K26" i="11"/>
  <c r="K27" i="11"/>
  <c r="K28" i="11"/>
  <c r="K29" i="11"/>
  <c r="K25" i="11"/>
  <c r="J27" i="11"/>
  <c r="J28" i="11"/>
  <c r="J29" i="11"/>
  <c r="J31" i="11"/>
  <c r="J25" i="11"/>
  <c r="I26" i="11"/>
  <c r="I27" i="11"/>
  <c r="I28" i="11"/>
  <c r="I29" i="11"/>
  <c r="I31" i="11"/>
  <c r="I25" i="11"/>
  <c r="H26" i="11"/>
  <c r="H27" i="11"/>
  <c r="H28" i="11"/>
  <c r="H29" i="11"/>
  <c r="H31" i="11"/>
  <c r="H25" i="11"/>
  <c r="G26" i="11"/>
  <c r="G27" i="11"/>
  <c r="F27" i="11" s="1"/>
  <c r="G28" i="11"/>
  <c r="F29" i="11"/>
  <c r="G31" i="11"/>
  <c r="G25" i="11"/>
  <c r="K14" i="11"/>
  <c r="K12" i="11" s="1"/>
  <c r="K15" i="11"/>
  <c r="K16" i="11"/>
  <c r="K17" i="11"/>
  <c r="K18" i="11"/>
  <c r="K19" i="11"/>
  <c r="K20" i="11"/>
  <c r="K21" i="11"/>
  <c r="K23" i="11"/>
  <c r="J14" i="11"/>
  <c r="J15" i="11"/>
  <c r="J16" i="11"/>
  <c r="J18" i="11"/>
  <c r="J19" i="11"/>
  <c r="J21" i="11"/>
  <c r="J22" i="11"/>
  <c r="J13" i="11"/>
  <c r="J12" i="11" s="1"/>
  <c r="J33" i="11" s="1"/>
  <c r="I14" i="11"/>
  <c r="I15" i="11"/>
  <c r="I16" i="11"/>
  <c r="I17" i="11"/>
  <c r="F17" i="11" s="1"/>
  <c r="I19" i="11"/>
  <c r="F19" i="11" s="1"/>
  <c r="I20" i="11"/>
  <c r="I21" i="11"/>
  <c r="F21" i="11" s="1"/>
  <c r="I22" i="11"/>
  <c r="I13" i="11"/>
  <c r="I12" i="11" s="1"/>
  <c r="I33" i="11" s="1"/>
  <c r="H14" i="11"/>
  <c r="F14" i="11" s="1"/>
  <c r="H15" i="11"/>
  <c r="F15" i="11" s="1"/>
  <c r="H17" i="11"/>
  <c r="H18" i="11"/>
  <c r="H19" i="11"/>
  <c r="H20" i="11"/>
  <c r="H21" i="11"/>
  <c r="H22" i="11"/>
  <c r="H23" i="11"/>
  <c r="H13" i="11"/>
  <c r="H12" i="11" s="1"/>
  <c r="G15" i="11"/>
  <c r="G16" i="11"/>
  <c r="F16" i="11" s="1"/>
  <c r="G17" i="11"/>
  <c r="G18" i="11"/>
  <c r="F18" i="11" s="1"/>
  <c r="G19" i="11"/>
  <c r="G20" i="11"/>
  <c r="F20" i="11" s="1"/>
  <c r="G21" i="11"/>
  <c r="G22" i="11"/>
  <c r="F22" i="11" s="1"/>
  <c r="G23" i="11"/>
  <c r="G13" i="11"/>
  <c r="K7" i="11"/>
  <c r="K8" i="11"/>
  <c r="K9" i="11"/>
  <c r="K6" i="11"/>
  <c r="K5" i="11" s="1"/>
  <c r="K33" i="11" s="1"/>
  <c r="J7" i="11"/>
  <c r="J8" i="11"/>
  <c r="J9" i="11"/>
  <c r="J6" i="11"/>
  <c r="J5" i="11" s="1"/>
  <c r="I7" i="11"/>
  <c r="I5" i="11" s="1"/>
  <c r="I8" i="11"/>
  <c r="I9" i="11"/>
  <c r="H7" i="11"/>
  <c r="H5" i="11" s="1"/>
  <c r="H8" i="11"/>
  <c r="H9" i="11"/>
  <c r="H6" i="11"/>
  <c r="G7" i="11"/>
  <c r="F7" i="11" s="1"/>
  <c r="G8" i="11"/>
  <c r="G9" i="11"/>
  <c r="F9" i="11" s="1"/>
  <c r="G6" i="11"/>
  <c r="AB33" i="11"/>
  <c r="AC33" i="11"/>
  <c r="AD33" i="11"/>
  <c r="AE33" i="11"/>
  <c r="AA35" i="11" s="1"/>
  <c r="AA33" i="11"/>
  <c r="I23" i="11"/>
  <c r="AF37" i="11"/>
  <c r="AF36" i="11"/>
  <c r="AR33" i="11"/>
  <c r="AQ33" i="11"/>
  <c r="AP33" i="11"/>
  <c r="AO33" i="11"/>
  <c r="AN33" i="11"/>
  <c r="AM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E33" i="11"/>
  <c r="D33" i="11"/>
  <c r="M33" i="10"/>
  <c r="L33" i="10"/>
  <c r="U33" i="10"/>
  <c r="T33" i="10"/>
  <c r="S33" i="10"/>
  <c r="R33" i="10"/>
  <c r="Q33" i="10"/>
  <c r="D33" i="10"/>
  <c r="E33" i="10"/>
  <c r="H25" i="10"/>
  <c r="K28" i="10"/>
  <c r="J28" i="10"/>
  <c r="I28" i="10"/>
  <c r="H28" i="10"/>
  <c r="G28" i="10"/>
  <c r="K26" i="10"/>
  <c r="I26" i="10"/>
  <c r="H26" i="10"/>
  <c r="I25" i="10"/>
  <c r="J25" i="10"/>
  <c r="K25" i="10"/>
  <c r="G27" i="10"/>
  <c r="H27" i="10"/>
  <c r="I27" i="10"/>
  <c r="J27" i="10"/>
  <c r="K27" i="10"/>
  <c r="G29" i="10"/>
  <c r="H29" i="10"/>
  <c r="I29" i="10"/>
  <c r="J29" i="10"/>
  <c r="K29" i="10"/>
  <c r="G31" i="10"/>
  <c r="H31" i="10"/>
  <c r="I31" i="10"/>
  <c r="J31" i="10"/>
  <c r="AF36" i="10"/>
  <c r="AF37" i="10"/>
  <c r="AP33" i="10"/>
  <c r="AN33" i="10"/>
  <c r="N33" i="10"/>
  <c r="O33" i="10"/>
  <c r="P33" i="10"/>
  <c r="AO33" i="10"/>
  <c r="V33" i="10"/>
  <c r="W33" i="10"/>
  <c r="X33" i="10"/>
  <c r="Y33" i="10"/>
  <c r="Z33" i="10"/>
  <c r="AA33" i="10"/>
  <c r="AB33" i="10"/>
  <c r="AC33" i="10"/>
  <c r="AD33" i="10"/>
  <c r="AE33" i="10"/>
  <c r="AQ33" i="10"/>
  <c r="AR33" i="10"/>
  <c r="AM33" i="10"/>
  <c r="Q35" i="10"/>
  <c r="J33" i="13" l="1"/>
  <c r="F26" i="12"/>
  <c r="F28" i="12"/>
  <c r="F7" i="12"/>
  <c r="K5" i="10"/>
  <c r="K33" i="10" s="1"/>
  <c r="F17" i="10"/>
  <c r="G5" i="11"/>
  <c r="F6" i="11"/>
  <c r="F8" i="11"/>
  <c r="Q35" i="13"/>
  <c r="I12" i="13"/>
  <c r="I33" i="13" s="1"/>
  <c r="K12" i="13"/>
  <c r="K33" i="13" s="1"/>
  <c r="F18" i="13"/>
  <c r="F19" i="13"/>
  <c r="G12" i="13"/>
  <c r="G33" i="13" s="1"/>
  <c r="L35" i="12"/>
  <c r="H12" i="12"/>
  <c r="F7" i="13"/>
  <c r="F9" i="13"/>
  <c r="F13" i="13"/>
  <c r="F16" i="13"/>
  <c r="F27" i="13"/>
  <c r="F29" i="13"/>
  <c r="AA35" i="13"/>
  <c r="F13" i="12"/>
  <c r="F8" i="12"/>
  <c r="F20" i="12"/>
  <c r="F16" i="12"/>
  <c r="F29" i="12"/>
  <c r="Q35" i="12"/>
  <c r="F9" i="12"/>
  <c r="F23" i="12"/>
  <c r="F22" i="12"/>
  <c r="F21" i="12"/>
  <c r="F19" i="12"/>
  <c r="F17" i="12"/>
  <c r="F15" i="12"/>
  <c r="V35" i="12"/>
  <c r="F8" i="13"/>
  <c r="F15" i="13"/>
  <c r="F17" i="13"/>
  <c r="F20" i="13"/>
  <c r="F22" i="13"/>
  <c r="F28" i="13"/>
  <c r="L35" i="13"/>
  <c r="L35" i="11"/>
  <c r="Q35" i="11"/>
  <c r="F13" i="11"/>
  <c r="F26" i="10"/>
  <c r="F7" i="10"/>
  <c r="F9" i="10"/>
  <c r="H12" i="10"/>
  <c r="J12" i="10"/>
  <c r="F16" i="10"/>
  <c r="F19" i="10"/>
  <c r="F23" i="10"/>
  <c r="F27" i="10"/>
  <c r="K12" i="10"/>
  <c r="F15" i="10"/>
  <c r="F20" i="10"/>
  <c r="AA35" i="10"/>
  <c r="F29" i="10"/>
  <c r="F28" i="10"/>
  <c r="F8" i="10"/>
  <c r="F13" i="10"/>
  <c r="I12" i="10"/>
  <c r="F18" i="10"/>
  <c r="F22" i="10"/>
  <c r="L35" i="10"/>
  <c r="F25" i="13"/>
  <c r="V35" i="13"/>
  <c r="G12" i="10"/>
  <c r="G33" i="10" s="1"/>
  <c r="F25" i="10"/>
  <c r="F27" i="12"/>
  <c r="F25" i="12"/>
  <c r="F25" i="11"/>
  <c r="G12" i="11"/>
  <c r="F12" i="11" s="1"/>
  <c r="V35" i="11"/>
  <c r="F6" i="13"/>
  <c r="V35" i="10"/>
  <c r="F5" i="12"/>
  <c r="F6" i="12"/>
  <c r="G33" i="11" l="1"/>
  <c r="F12" i="10"/>
  <c r="F12" i="13"/>
  <c r="F5" i="13"/>
  <c r="F24" i="12"/>
  <c r="F12" i="12"/>
  <c r="F5" i="11"/>
  <c r="F24" i="11"/>
  <c r="F24" i="10"/>
  <c r="F5" i="10"/>
  <c r="F33" i="12" l="1"/>
  <c r="F34" i="12" s="1"/>
  <c r="K34" i="12"/>
  <c r="G34" i="12"/>
  <c r="F33" i="11"/>
  <c r="K34" i="11" s="1"/>
  <c r="F33" i="10"/>
  <c r="H34" i="10" s="1"/>
  <c r="K34" i="10" l="1"/>
  <c r="G34" i="10"/>
  <c r="H34" i="11"/>
  <c r="J34" i="12"/>
  <c r="H34" i="12"/>
  <c r="I34" i="12"/>
  <c r="G34" i="11"/>
  <c r="J34" i="11"/>
  <c r="I34" i="11"/>
  <c r="J34" i="10"/>
  <c r="F34" i="10"/>
  <c r="I34" i="10"/>
  <c r="F24" i="13" l="1"/>
  <c r="F33" i="13" l="1"/>
  <c r="H34" i="13" s="1"/>
  <c r="K34" i="13" l="1"/>
  <c r="J34" i="13"/>
  <c r="F34" i="13"/>
  <c r="I34" i="13"/>
  <c r="G34" i="13"/>
  <c r="F30" i="13" l="1"/>
</calcChain>
</file>

<file path=xl/sharedStrings.xml><?xml version="1.0" encoding="utf-8"?>
<sst xmlns="http://schemas.openxmlformats.org/spreadsheetml/2006/main" count="312" uniqueCount="71">
  <si>
    <t xml:space="preserve"> Lp.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</si>
  <si>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PRZEDMIOTY</t>
  </si>
  <si>
    <t>Egzamin</t>
  </si>
  <si>
    <t>Zaliczenie</t>
  </si>
  <si>
    <t>Ogólna liczba godzin</t>
  </si>
  <si>
    <t>I</t>
  </si>
  <si>
    <t>II</t>
  </si>
  <si>
    <t>III</t>
  </si>
  <si>
    <t>IV</t>
  </si>
  <si>
    <t>Suma</t>
  </si>
  <si>
    <t>W</t>
  </si>
  <si>
    <t>C</t>
  </si>
  <si>
    <t>L</t>
  </si>
  <si>
    <t>P</t>
  </si>
  <si>
    <t>S</t>
  </si>
  <si>
    <t>A.</t>
  </si>
  <si>
    <t>Język obcy (do wyboru)</t>
  </si>
  <si>
    <t>C.</t>
  </si>
  <si>
    <t>KIERUNKOWE</t>
  </si>
  <si>
    <t>Razem:</t>
  </si>
  <si>
    <t>Liczba godzin w tygodniu</t>
  </si>
  <si>
    <t>Liczba</t>
  </si>
  <si>
    <t>Egzaminów</t>
  </si>
  <si>
    <t>Zaliczeń</t>
  </si>
  <si>
    <t>Zarządzanie wartością przedsiębiorstwa</t>
  </si>
  <si>
    <t xml:space="preserve">Prawo gospodarcze </t>
  </si>
  <si>
    <t>Ekonomia behawioralna</t>
  </si>
  <si>
    <t xml:space="preserve">Ekonometria finansowa </t>
  </si>
  <si>
    <t>Zaawansowana rachunkowość finansowa</t>
  </si>
  <si>
    <t xml:space="preserve">Badanie sprawozdań finansowych </t>
  </si>
  <si>
    <t xml:space="preserve">Strategie zarządzania </t>
  </si>
  <si>
    <t xml:space="preserve">Seminarium magisterskie </t>
  </si>
  <si>
    <t xml:space="preserve">Przedsiębiorstwo na rynku kapitałowym </t>
  </si>
  <si>
    <t xml:space="preserve">Źródła finansowania przedsiebiorstw </t>
  </si>
  <si>
    <t>Prawo finansowe i podatkowe</t>
  </si>
  <si>
    <t>Zarządzanie ryzykiem finansowym</t>
  </si>
  <si>
    <t>Arkusz kalkulacyjny dla zaawansowanych</t>
  </si>
  <si>
    <t xml:space="preserve">Badania operacyjne </t>
  </si>
  <si>
    <t>Zarządzanie projektami UE</t>
  </si>
  <si>
    <t>Rachunkowość zarządcza i controlling</t>
  </si>
  <si>
    <t>Analiza efektywności inwestycji</t>
  </si>
  <si>
    <t>KSZTAŁCENIA OGÓLNEGO</t>
  </si>
  <si>
    <t>B.</t>
  </si>
  <si>
    <t>SPECJALNOŚCIOWE</t>
  </si>
  <si>
    <t>Świadczenia pracownicze</t>
  </si>
  <si>
    <t>Elementy prawa administracyjnego i pracy</t>
  </si>
  <si>
    <t>Controlling i audyt personalny</t>
  </si>
  <si>
    <t xml:space="preserve">Komunikacja wewnętrzna w firmie. Komunikacja interpersonalna </t>
  </si>
  <si>
    <t>Negocjajcje i rozwiązywanie konfliktów</t>
  </si>
  <si>
    <t>Inżynieria finansowa</t>
  </si>
  <si>
    <t>Przepisy BHP i ergonomia</t>
  </si>
  <si>
    <t>Ekologia i zarządzanie środowiskowe</t>
  </si>
  <si>
    <t>Liczba godzin w semestrach</t>
  </si>
  <si>
    <t>Liczba godzin tygodniowo w semestrach (15 tygodni w semestrze)</t>
  </si>
  <si>
    <t xml:space="preserve"> 480h</t>
  </si>
  <si>
    <t>210 h</t>
  </si>
  <si>
    <t>270 h</t>
  </si>
  <si>
    <r>
      <t xml:space="preserve">Harmonogram realizacji programu studiów II stopnia na kierunku </t>
    </r>
    <r>
      <rPr>
        <b/>
        <i/>
        <sz val="16"/>
        <rFont val="Times New Roman"/>
        <family val="1"/>
        <charset val="238"/>
      </rPr>
      <t>finanse i rachunkowość</t>
    </r>
    <r>
      <rPr>
        <b/>
        <sz val="16"/>
        <rFont val="Times New Roman"/>
        <family val="1"/>
      </rPr>
      <t xml:space="preserve">, profil praktyczny, studia stacjonarne                                                      Moduł specjalnościowy: </t>
    </r>
    <r>
      <rPr>
        <b/>
        <sz val="16"/>
        <rFont val="Times New Roman"/>
        <family val="1"/>
        <charset val="238"/>
      </rPr>
      <t>Zarządzanie finansami przedsiębiorstw</t>
    </r>
  </si>
  <si>
    <t>Praktyka 480 h</t>
  </si>
  <si>
    <t>480h</t>
  </si>
  <si>
    <r>
      <t xml:space="preserve">Harmonogram realizacji programu studiów II stopnia na kierunku </t>
    </r>
    <r>
      <rPr>
        <b/>
        <i/>
        <sz val="16"/>
        <rFont val="Times New Roman"/>
        <family val="1"/>
        <charset val="238"/>
      </rPr>
      <t>finanse i rachunkowość</t>
    </r>
    <r>
      <rPr>
        <b/>
        <sz val="16"/>
        <rFont val="Times New Roman"/>
        <family val="1"/>
      </rPr>
      <t xml:space="preserve">, profil praktyczny, studia niestacjonarne                                                 Moduł specjalnościowy: </t>
    </r>
    <r>
      <rPr>
        <b/>
        <sz val="16"/>
        <rFont val="Times New Roman"/>
        <family val="1"/>
        <charset val="238"/>
      </rPr>
      <t>Zarządzanie finansami przedsiębiorstw</t>
    </r>
  </si>
  <si>
    <r>
      <t xml:space="preserve">Harmonogram realizacji programu studiów II stopnia na kierunku </t>
    </r>
    <r>
      <rPr>
        <b/>
        <i/>
        <sz val="16"/>
        <rFont val="Times New Roman"/>
        <family val="1"/>
        <charset val="238"/>
      </rPr>
      <t>finanse i rachunkowość</t>
    </r>
    <r>
      <rPr>
        <b/>
        <sz val="16"/>
        <rFont val="Times New Roman"/>
        <family val="1"/>
      </rPr>
      <t xml:space="preserve">, profil praktyczny, studia stacjonarne                                                   Moduł specjalnościowy: </t>
    </r>
    <r>
      <rPr>
        <b/>
        <sz val="16"/>
        <rFont val="Times New Roman"/>
        <family val="1"/>
        <charset val="238"/>
      </rPr>
      <t>Zarządzanie zasobami ludzkimi</t>
    </r>
  </si>
  <si>
    <t>D.</t>
  </si>
  <si>
    <t>E.</t>
  </si>
  <si>
    <t>D</t>
  </si>
  <si>
    <t>SEMINARIUM MAGISTERSKIE I PRACA DYPL.</t>
  </si>
  <si>
    <t>SEMINARIUM MAGISTERSKIE I PRACA DYP</t>
  </si>
  <si>
    <r>
      <t xml:space="preserve">Harmonogram realizacji programu studiów II stopnia na kierunku </t>
    </r>
    <r>
      <rPr>
        <b/>
        <i/>
        <sz val="16"/>
        <rFont val="Times New Roman"/>
        <family val="1"/>
        <charset val="238"/>
      </rPr>
      <t>finanse i rachunkowość</t>
    </r>
    <r>
      <rPr>
        <b/>
        <sz val="16"/>
        <rFont val="Times New Roman"/>
        <family val="1"/>
      </rPr>
      <t xml:space="preserve">, profil praktyczny, studia niestacjonarne                                                Moduł specjalnościowy: </t>
    </r>
    <r>
      <rPr>
        <b/>
        <sz val="16"/>
        <rFont val="Times New Roman"/>
        <family val="1"/>
        <charset val="238"/>
      </rPr>
      <t>Zarządzanie zasobami ludzkimi</t>
    </r>
  </si>
  <si>
    <t>Przedmiot humanistyczny  wybieralny 1</t>
  </si>
  <si>
    <t>Przedmot humanistyczny wybieralny  2</t>
  </si>
  <si>
    <t>Przedmot humanistyczny  wybieralny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</si>
</sst>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  <charset val="238"/>
    </font>
    <font>
      <b/>
      <sz val="16"/>
      <name val="Times New Roman"/>
      <family val="1"/>
    </font>
    <font>
      <b/>
      <sz val="16"/>
      <name val="Arial CE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b/>
      <i/>
      <sz val="16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6"/>
      <name val="Times New Roman"/>
      <family val="1"/>
      <charset val="238"/>
    </font>
    <font>
      <sz val="10"/>
      <name val="Arial"/>
      <family val="2"/>
      <charset val="238"/>
    </font>
    <font>
      <sz val="12"/>
      <color rgb="FFFF0000"/>
      <name val="Times New Roman"/>
      <family val="1"/>
      <charset val="238"/>
    </font>
    <font>
      <sz val="12"/>
      <color rgb="FFEE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3" borderId="0" applyNumberFormat="0" applyBorder="0" applyAlignment="0" applyProtection="0"/>
    <xf numFmtId="9" fontId="12" fillId="0" borderId="0" applyFont="0" applyFill="0" applyBorder="0" applyAlignment="0" applyProtection="0"/>
  </cellStyleXfs>
  <cellXfs count="172">
    <xf numFmtId="0" fontId="0" fillId="0" borderId="0" xfId="0"/>
    <xf numFmtId="0" fontId="4" fillId="5" borderId="5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10" fontId="4" fillId="5" borderId="6" xfId="2" applyNumberFormat="1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4" fillId="5" borderId="30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6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4" borderId="2" xfId="0" applyFont="1" applyFill="1" applyBorder="1" applyAlignment="1">
      <alignment horizontal="left" vertical="center" shrinkToFit="1"/>
    </xf>
    <xf numFmtId="0" fontId="3" fillId="5" borderId="2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left" vertical="center" wrapText="1" shrinkToFit="1"/>
    </xf>
    <xf numFmtId="0" fontId="6" fillId="4" borderId="0" xfId="0" applyFont="1" applyFill="1" applyAlignment="1">
      <alignment vertical="center" wrapText="1" shrinkToFit="1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shrinkToFit="1"/>
    </xf>
    <xf numFmtId="0" fontId="5" fillId="4" borderId="6" xfId="0" applyFont="1" applyFill="1" applyBorder="1" applyAlignment="1">
      <alignment horizontal="left" vertical="center" shrinkToFit="1"/>
    </xf>
    <xf numFmtId="0" fontId="4" fillId="4" borderId="2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shrinkToFit="1"/>
    </xf>
    <xf numFmtId="0" fontId="4" fillId="5" borderId="2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shrinkToFit="1"/>
    </xf>
    <xf numFmtId="0" fontId="13" fillId="4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shrinkToFit="1"/>
    </xf>
    <xf numFmtId="0" fontId="4" fillId="5" borderId="1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</cellXfs>
  <cellStyles count="3">
    <cellStyle name="Neutralny" xfId="1" builtinId="28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AT59"/>
  <sheetViews>
    <sheetView zoomScale="93" zoomScaleNormal="93" zoomScaleSheetLayoutView="50" workbookViewId="0">
      <selection activeCell="B9" sqref="B9:C9"/>
    </sheetView>
  </sheetViews>
  <sheetFormatPr defaultColWidth="9.109375" defaultRowHeight="15.6"/>
  <cols>
    <col min="1" max="1" width="4.6640625" style="7" customWidth="1"/>
    <col min="2" max="2" width="27.33203125" style="7" customWidth="1"/>
    <col min="3" max="3" width="22.33203125" style="7" customWidth="1"/>
    <col min="4" max="5" width="4.6640625" style="7" customWidth="1"/>
    <col min="6" max="6" width="13.33203125" style="7" customWidth="1"/>
    <col min="7" max="7" width="11.77734375" style="7" customWidth="1"/>
    <col min="8" max="8" width="10.109375" style="7" customWidth="1"/>
    <col min="9" max="9" width="13.44140625" style="7" customWidth="1"/>
    <col min="10" max="10" width="8.77734375" style="7" customWidth="1"/>
    <col min="11" max="11" width="10" style="7" customWidth="1"/>
    <col min="12" max="12" width="5" style="67" customWidth="1"/>
    <col min="13" max="15" width="4.44140625" style="7" customWidth="1"/>
    <col min="16" max="16" width="4.44140625" style="68" customWidth="1"/>
    <col min="17" max="17" width="6" style="67" customWidth="1"/>
    <col min="18" max="18" width="4.44140625" style="7" customWidth="1"/>
    <col min="19" max="19" width="5.88671875" style="7" customWidth="1"/>
    <col min="20" max="20" width="4.44140625" style="7" customWidth="1"/>
    <col min="21" max="21" width="4.44140625" style="68" customWidth="1"/>
    <col min="22" max="22" width="6.33203125" style="67" customWidth="1"/>
    <col min="23" max="25" width="4.44140625" style="7" customWidth="1"/>
    <col min="26" max="26" width="4.44140625" style="68" customWidth="1"/>
    <col min="27" max="27" width="7.44140625" style="67" customWidth="1"/>
    <col min="28" max="29" width="4.44140625" style="7" customWidth="1"/>
    <col min="30" max="30" width="7.109375" style="7" customWidth="1"/>
    <col min="31" max="31" width="4.44140625" style="68" customWidth="1"/>
    <col min="32" max="32" width="13.33203125" style="69" hidden="1" customWidth="1"/>
    <col min="33" max="33" width="2.109375" style="6" hidden="1" customWidth="1"/>
    <col min="34" max="34" width="2" style="6" hidden="1" customWidth="1"/>
    <col min="35" max="35" width="3" style="6" hidden="1" customWidth="1"/>
    <col min="36" max="36" width="2.109375" style="68" hidden="1" customWidth="1"/>
    <col min="37" max="37" width="2.33203125" style="7" hidden="1" customWidth="1"/>
    <col min="38" max="44" width="0" style="7" hidden="1" customWidth="1"/>
    <col min="45" max="16384" width="9.109375" style="7"/>
  </cols>
  <sheetData>
    <row r="1" spans="1:45" ht="54" customHeight="1">
      <c r="A1" s="5"/>
      <c r="B1" s="138" t="s">
        <v>57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9"/>
      <c r="AD1" s="139"/>
      <c r="AE1" s="139"/>
      <c r="AF1" s="6"/>
      <c r="AJ1" s="7"/>
    </row>
    <row r="2" spans="1:45" ht="25.5" customHeight="1" thickBot="1">
      <c r="A2" s="125" t="s">
        <v>0</v>
      </c>
      <c r="B2" s="127" t="s">
        <v>1</v>
      </c>
      <c r="C2" s="128"/>
      <c r="D2" s="145" t="s">
        <v>2</v>
      </c>
      <c r="E2" s="145" t="s">
        <v>3</v>
      </c>
      <c r="F2" s="132"/>
      <c r="G2" s="132"/>
      <c r="H2" s="132"/>
      <c r="I2" s="132"/>
      <c r="J2" s="132"/>
      <c r="K2" s="132"/>
      <c r="L2" s="130" t="s">
        <v>53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6"/>
      <c r="AJ2" s="7"/>
      <c r="AS2" s="9"/>
    </row>
    <row r="3" spans="1:45" ht="33.75" customHeight="1" thickBot="1">
      <c r="A3" s="126"/>
      <c r="B3" s="128"/>
      <c r="C3" s="128"/>
      <c r="D3" s="146"/>
      <c r="E3" s="146"/>
      <c r="F3" s="131" t="s">
        <v>4</v>
      </c>
      <c r="G3" s="132"/>
      <c r="H3" s="132"/>
      <c r="I3" s="132"/>
      <c r="J3" s="132"/>
      <c r="K3" s="133"/>
      <c r="L3" s="140" t="s">
        <v>5</v>
      </c>
      <c r="M3" s="141"/>
      <c r="N3" s="141"/>
      <c r="O3" s="141"/>
      <c r="P3" s="142"/>
      <c r="Q3" s="148" t="s">
        <v>6</v>
      </c>
      <c r="R3" s="141"/>
      <c r="S3" s="141"/>
      <c r="T3" s="141"/>
      <c r="U3" s="149"/>
      <c r="V3" s="140" t="s">
        <v>7</v>
      </c>
      <c r="W3" s="141"/>
      <c r="X3" s="141"/>
      <c r="Y3" s="141"/>
      <c r="Z3" s="142"/>
      <c r="AA3" s="140" t="s">
        <v>8</v>
      </c>
      <c r="AB3" s="141"/>
      <c r="AC3" s="141"/>
      <c r="AD3" s="141"/>
      <c r="AE3" s="142"/>
      <c r="AF3" s="111"/>
      <c r="AG3" s="111"/>
      <c r="AH3" s="111"/>
      <c r="AI3" s="111"/>
      <c r="AJ3" s="111"/>
      <c r="AS3" s="9"/>
    </row>
    <row r="4" spans="1:45">
      <c r="A4" s="126"/>
      <c r="B4" s="128"/>
      <c r="C4" s="128"/>
      <c r="D4" s="146"/>
      <c r="E4" s="147"/>
      <c r="F4" s="11" t="s">
        <v>9</v>
      </c>
      <c r="G4" s="12" t="s">
        <v>10</v>
      </c>
      <c r="H4" s="8" t="s">
        <v>11</v>
      </c>
      <c r="I4" s="8" t="s">
        <v>12</v>
      </c>
      <c r="J4" s="8" t="s">
        <v>13</v>
      </c>
      <c r="K4" s="10" t="s">
        <v>14</v>
      </c>
      <c r="L4" s="13" t="s">
        <v>10</v>
      </c>
      <c r="M4" s="8" t="s">
        <v>11</v>
      </c>
      <c r="N4" s="8" t="s">
        <v>12</v>
      </c>
      <c r="O4" s="8" t="s">
        <v>13</v>
      </c>
      <c r="P4" s="14" t="s">
        <v>14</v>
      </c>
      <c r="Q4" s="12" t="s">
        <v>10</v>
      </c>
      <c r="R4" s="8" t="s">
        <v>11</v>
      </c>
      <c r="S4" s="8" t="s">
        <v>12</v>
      </c>
      <c r="T4" s="8" t="s">
        <v>13</v>
      </c>
      <c r="U4" s="10" t="s">
        <v>14</v>
      </c>
      <c r="V4" s="13" t="s">
        <v>10</v>
      </c>
      <c r="W4" s="8" t="s">
        <v>11</v>
      </c>
      <c r="X4" s="8" t="s">
        <v>12</v>
      </c>
      <c r="Y4" s="8" t="s">
        <v>13</v>
      </c>
      <c r="Z4" s="14" t="s">
        <v>14</v>
      </c>
      <c r="AA4" s="13" t="s">
        <v>10</v>
      </c>
      <c r="AB4" s="8" t="s">
        <v>11</v>
      </c>
      <c r="AC4" s="8" t="s">
        <v>12</v>
      </c>
      <c r="AD4" s="8" t="s">
        <v>13</v>
      </c>
      <c r="AE4" s="14" t="s">
        <v>14</v>
      </c>
      <c r="AF4" s="6"/>
      <c r="AJ4" s="7"/>
      <c r="AM4" s="15">
        <v>1</v>
      </c>
      <c r="AN4" s="15">
        <v>2</v>
      </c>
      <c r="AO4" s="15">
        <v>3</v>
      </c>
      <c r="AP4" s="15">
        <v>4</v>
      </c>
      <c r="AQ4" s="15">
        <v>5</v>
      </c>
      <c r="AR4" s="15">
        <v>6</v>
      </c>
      <c r="AS4" s="9"/>
    </row>
    <row r="5" spans="1:45" s="29" customFormat="1">
      <c r="A5" s="16" t="s">
        <v>15</v>
      </c>
      <c r="B5" s="122" t="s">
        <v>41</v>
      </c>
      <c r="C5" s="122"/>
      <c r="D5" s="17"/>
      <c r="E5" s="18"/>
      <c r="F5" s="1">
        <f t="shared" ref="F5:F11" si="0">SUM(G5:K5)</f>
        <v>210</v>
      </c>
      <c r="G5" s="19">
        <f>SUM(G6:G11)</f>
        <v>75</v>
      </c>
      <c r="H5" s="19">
        <f t="shared" ref="H5:K5" si="1">SUM(H6:H11)</f>
        <v>0</v>
      </c>
      <c r="I5" s="19">
        <f t="shared" si="1"/>
        <v>90</v>
      </c>
      <c r="J5" s="19">
        <f t="shared" si="1"/>
        <v>0</v>
      </c>
      <c r="K5" s="19">
        <f t="shared" si="1"/>
        <v>45</v>
      </c>
      <c r="L5" s="20"/>
      <c r="M5" s="21"/>
      <c r="N5" s="21"/>
      <c r="O5" s="21"/>
      <c r="P5" s="22"/>
      <c r="Q5" s="23"/>
      <c r="R5" s="21"/>
      <c r="S5" s="21"/>
      <c r="T5" s="21"/>
      <c r="U5" s="24"/>
      <c r="V5" s="20"/>
      <c r="W5" s="21"/>
      <c r="X5" s="21"/>
      <c r="Y5" s="21"/>
      <c r="Z5" s="22"/>
      <c r="AA5" s="25"/>
      <c r="AB5" s="26"/>
      <c r="AC5" s="26"/>
      <c r="AD5" s="26"/>
      <c r="AE5" s="27"/>
      <c r="AF5" s="28"/>
      <c r="AG5" s="28"/>
      <c r="AH5" s="28"/>
      <c r="AI5" s="28"/>
      <c r="AM5" s="30"/>
      <c r="AN5" s="30"/>
      <c r="AO5" s="30"/>
      <c r="AP5" s="30"/>
      <c r="AQ5" s="30"/>
      <c r="AR5" s="30"/>
      <c r="AS5" s="31"/>
    </row>
    <row r="6" spans="1:45" s="29" customFormat="1">
      <c r="A6" s="3">
        <v>1</v>
      </c>
      <c r="B6" s="129" t="s">
        <v>16</v>
      </c>
      <c r="C6" s="129"/>
      <c r="D6" s="3">
        <v>1</v>
      </c>
      <c r="E6" s="32">
        <v>2</v>
      </c>
      <c r="F6" s="73">
        <v>90</v>
      </c>
      <c r="G6" s="34">
        <f t="shared" ref="G6:K9" si="2">L6*15+Q6*15+V6*15+AA6*15</f>
        <v>0</v>
      </c>
      <c r="H6" s="34">
        <f t="shared" si="2"/>
        <v>0</v>
      </c>
      <c r="I6" s="74">
        <v>90</v>
      </c>
      <c r="J6" s="34">
        <f t="shared" si="2"/>
        <v>0</v>
      </c>
      <c r="K6" s="35">
        <f t="shared" si="2"/>
        <v>0</v>
      </c>
      <c r="L6" s="36"/>
      <c r="M6" s="37"/>
      <c r="N6" s="37">
        <v>2</v>
      </c>
      <c r="O6" s="37"/>
      <c r="P6" s="38"/>
      <c r="Q6" s="39"/>
      <c r="R6" s="37"/>
      <c r="S6" s="37">
        <v>2</v>
      </c>
      <c r="T6" s="37"/>
      <c r="U6" s="40"/>
      <c r="V6" s="36"/>
      <c r="W6" s="37"/>
      <c r="X6" s="75">
        <v>2</v>
      </c>
      <c r="Y6" s="37"/>
      <c r="Z6" s="38"/>
      <c r="AA6" s="36"/>
      <c r="AB6" s="37"/>
      <c r="AC6" s="37"/>
      <c r="AD6" s="37"/>
      <c r="AE6" s="38"/>
      <c r="AF6" s="28"/>
      <c r="AG6" s="28"/>
      <c r="AH6" s="28"/>
      <c r="AI6" s="28"/>
      <c r="AM6" s="30"/>
      <c r="AN6" s="30">
        <v>1</v>
      </c>
      <c r="AO6" s="30">
        <v>1</v>
      </c>
      <c r="AP6" s="30">
        <v>1</v>
      </c>
      <c r="AQ6" s="30">
        <v>2</v>
      </c>
      <c r="AR6" s="30"/>
      <c r="AS6" s="31"/>
    </row>
    <row r="7" spans="1:45" s="29" customFormat="1">
      <c r="A7" s="3">
        <v>2</v>
      </c>
      <c r="B7" s="41" t="s">
        <v>50</v>
      </c>
      <c r="C7" s="42"/>
      <c r="D7" s="3"/>
      <c r="E7" s="32">
        <v>1</v>
      </c>
      <c r="F7" s="33">
        <f t="shared" si="0"/>
        <v>15</v>
      </c>
      <c r="G7" s="34">
        <f t="shared" si="2"/>
        <v>15</v>
      </c>
      <c r="H7" s="34">
        <f t="shared" si="2"/>
        <v>0</v>
      </c>
      <c r="I7" s="34">
        <f t="shared" si="2"/>
        <v>0</v>
      </c>
      <c r="J7" s="34">
        <f t="shared" si="2"/>
        <v>0</v>
      </c>
      <c r="K7" s="35">
        <f t="shared" si="2"/>
        <v>0</v>
      </c>
      <c r="L7" s="36">
        <v>1</v>
      </c>
      <c r="M7" s="37"/>
      <c r="N7" s="37"/>
      <c r="O7" s="37"/>
      <c r="P7" s="38"/>
      <c r="Q7" s="39"/>
      <c r="R7" s="37"/>
      <c r="S7" s="37"/>
      <c r="T7" s="37"/>
      <c r="U7" s="40"/>
      <c r="V7" s="36"/>
      <c r="W7" s="37"/>
      <c r="X7" s="37"/>
      <c r="Y7" s="37"/>
      <c r="Z7" s="38"/>
      <c r="AA7" s="36"/>
      <c r="AB7" s="37"/>
      <c r="AC7" s="37"/>
      <c r="AD7" s="37"/>
      <c r="AE7" s="38"/>
      <c r="AF7" s="28"/>
      <c r="AG7" s="28"/>
      <c r="AH7" s="28"/>
      <c r="AI7" s="28"/>
      <c r="AM7" s="30"/>
      <c r="AN7" s="30"/>
      <c r="AO7" s="30"/>
      <c r="AP7" s="30"/>
      <c r="AQ7" s="30"/>
      <c r="AR7" s="30"/>
      <c r="AS7" s="31"/>
    </row>
    <row r="8" spans="1:45" s="29" customFormat="1" ht="18" customHeight="1">
      <c r="A8" s="3">
        <v>3</v>
      </c>
      <c r="B8" s="129" t="s">
        <v>25</v>
      </c>
      <c r="C8" s="129"/>
      <c r="D8" s="3"/>
      <c r="E8" s="32">
        <v>1</v>
      </c>
      <c r="F8" s="33">
        <f t="shared" si="0"/>
        <v>15</v>
      </c>
      <c r="G8" s="34">
        <f t="shared" si="2"/>
        <v>15</v>
      </c>
      <c r="H8" s="34">
        <f t="shared" si="2"/>
        <v>0</v>
      </c>
      <c r="I8" s="34">
        <f t="shared" si="2"/>
        <v>0</v>
      </c>
      <c r="J8" s="34">
        <f t="shared" si="2"/>
        <v>0</v>
      </c>
      <c r="K8" s="35">
        <f t="shared" si="2"/>
        <v>0</v>
      </c>
      <c r="L8" s="36"/>
      <c r="M8" s="37"/>
      <c r="N8" s="37"/>
      <c r="O8" s="37"/>
      <c r="P8" s="38"/>
      <c r="Q8" s="39">
        <v>1</v>
      </c>
      <c r="R8" s="37"/>
      <c r="S8" s="37"/>
      <c r="T8" s="37"/>
      <c r="U8" s="40"/>
      <c r="V8" s="36"/>
      <c r="W8" s="37"/>
      <c r="X8" s="37"/>
      <c r="Y8" s="37"/>
      <c r="Z8" s="38"/>
      <c r="AA8" s="36"/>
      <c r="AB8" s="37"/>
      <c r="AC8" s="37"/>
      <c r="AD8" s="37"/>
      <c r="AE8" s="38"/>
      <c r="AF8" s="28"/>
      <c r="AG8" s="28"/>
      <c r="AH8" s="28"/>
      <c r="AI8" s="28"/>
      <c r="AM8" s="30"/>
      <c r="AN8" s="30"/>
      <c r="AO8" s="30"/>
      <c r="AP8" s="30">
        <v>2</v>
      </c>
      <c r="AQ8" s="30">
        <v>1</v>
      </c>
      <c r="AR8" s="30"/>
      <c r="AS8" s="31"/>
    </row>
    <row r="9" spans="1:45" s="29" customFormat="1">
      <c r="A9" s="3">
        <v>4</v>
      </c>
      <c r="B9" s="119" t="s">
        <v>51</v>
      </c>
      <c r="C9" s="121"/>
      <c r="D9" s="3"/>
      <c r="E9" s="32">
        <v>1</v>
      </c>
      <c r="F9" s="33">
        <f t="shared" si="0"/>
        <v>15</v>
      </c>
      <c r="G9" s="34">
        <f t="shared" si="2"/>
        <v>15</v>
      </c>
      <c r="H9" s="34">
        <f t="shared" si="2"/>
        <v>0</v>
      </c>
      <c r="I9" s="34">
        <f t="shared" si="2"/>
        <v>0</v>
      </c>
      <c r="J9" s="34">
        <f t="shared" si="2"/>
        <v>0</v>
      </c>
      <c r="K9" s="35">
        <f t="shared" si="2"/>
        <v>0</v>
      </c>
      <c r="L9" s="36"/>
      <c r="M9" s="37"/>
      <c r="N9" s="37"/>
      <c r="O9" s="37"/>
      <c r="P9" s="38"/>
      <c r="Q9" s="39">
        <v>1</v>
      </c>
      <c r="R9" s="37"/>
      <c r="S9" s="37"/>
      <c r="T9" s="37"/>
      <c r="U9" s="40"/>
      <c r="V9" s="36"/>
      <c r="W9" s="37"/>
      <c r="X9" s="37"/>
      <c r="Y9" s="37"/>
      <c r="Z9" s="38"/>
      <c r="AA9" s="36"/>
      <c r="AB9" s="37"/>
      <c r="AC9" s="37"/>
      <c r="AD9" s="37"/>
      <c r="AE9" s="38"/>
      <c r="AF9" s="28"/>
      <c r="AG9" s="28"/>
      <c r="AH9" s="28"/>
      <c r="AI9" s="28"/>
      <c r="AM9" s="30"/>
      <c r="AN9" s="30"/>
      <c r="AO9" s="30"/>
      <c r="AP9" s="30"/>
      <c r="AQ9" s="30"/>
      <c r="AR9" s="43"/>
      <c r="AS9" s="44"/>
    </row>
    <row r="10" spans="1:45" s="29" customFormat="1">
      <c r="A10" s="87">
        <v>5</v>
      </c>
      <c r="B10" s="96" t="s">
        <v>68</v>
      </c>
      <c r="C10" s="97"/>
      <c r="D10" s="87"/>
      <c r="E10" s="88">
        <v>2</v>
      </c>
      <c r="F10" s="73">
        <f t="shared" si="0"/>
        <v>45</v>
      </c>
      <c r="G10" s="89">
        <v>15</v>
      </c>
      <c r="H10" s="89">
        <v>0</v>
      </c>
      <c r="I10" s="89">
        <v>0</v>
      </c>
      <c r="J10" s="89">
        <v>0</v>
      </c>
      <c r="K10" s="86">
        <v>30</v>
      </c>
      <c r="L10" s="98"/>
      <c r="M10" s="99"/>
      <c r="N10" s="99"/>
      <c r="O10" s="99"/>
      <c r="P10" s="100"/>
      <c r="Q10" s="101"/>
      <c r="R10" s="99"/>
      <c r="S10" s="99"/>
      <c r="T10" s="99"/>
      <c r="U10" s="102"/>
      <c r="V10" s="98">
        <v>1</v>
      </c>
      <c r="W10" s="99"/>
      <c r="X10" s="99"/>
      <c r="Y10" s="99"/>
      <c r="Z10" s="100">
        <v>2</v>
      </c>
      <c r="AA10" s="98"/>
      <c r="AB10" s="99"/>
      <c r="AC10" s="99"/>
      <c r="AD10" s="99"/>
      <c r="AE10" s="100"/>
      <c r="AF10" s="28"/>
      <c r="AG10" s="28"/>
      <c r="AH10" s="28"/>
      <c r="AI10" s="28"/>
      <c r="AM10" s="30"/>
      <c r="AN10" s="30"/>
      <c r="AO10" s="30"/>
      <c r="AP10" s="30"/>
      <c r="AQ10" s="30"/>
      <c r="AR10" s="43"/>
      <c r="AS10" s="31"/>
    </row>
    <row r="11" spans="1:45" s="29" customFormat="1">
      <c r="A11" s="87">
        <v>6</v>
      </c>
      <c r="B11" s="96" t="s">
        <v>70</v>
      </c>
      <c r="C11" s="97"/>
      <c r="D11" s="87"/>
      <c r="E11" s="88">
        <v>2</v>
      </c>
      <c r="F11" s="73">
        <f t="shared" si="0"/>
        <v>30</v>
      </c>
      <c r="G11" s="89">
        <v>15</v>
      </c>
      <c r="H11" s="89">
        <v>0</v>
      </c>
      <c r="I11" s="89">
        <v>0</v>
      </c>
      <c r="J11" s="89">
        <v>0</v>
      </c>
      <c r="K11" s="86">
        <v>15</v>
      </c>
      <c r="L11" s="98"/>
      <c r="M11" s="99"/>
      <c r="N11" s="99"/>
      <c r="O11" s="99"/>
      <c r="P11" s="100"/>
      <c r="Q11" s="101"/>
      <c r="R11" s="99"/>
      <c r="S11" s="99"/>
      <c r="T11" s="99"/>
      <c r="U11" s="102"/>
      <c r="V11" s="98"/>
      <c r="W11" s="99"/>
      <c r="X11" s="99"/>
      <c r="Y11" s="99"/>
      <c r="Z11" s="100"/>
      <c r="AA11" s="98">
        <v>1</v>
      </c>
      <c r="AB11" s="99"/>
      <c r="AC11" s="99"/>
      <c r="AD11" s="99"/>
      <c r="AE11" s="100">
        <v>2</v>
      </c>
      <c r="AF11" s="28"/>
      <c r="AG11" s="28"/>
      <c r="AH11" s="28"/>
      <c r="AI11" s="28"/>
      <c r="AM11" s="30"/>
      <c r="AN11" s="30"/>
      <c r="AO11" s="30"/>
      <c r="AP11" s="30"/>
      <c r="AQ11" s="30"/>
      <c r="AR11" s="43"/>
      <c r="AS11" s="31"/>
    </row>
    <row r="12" spans="1:45" s="29" customFormat="1">
      <c r="A12" s="45" t="s">
        <v>42</v>
      </c>
      <c r="B12" s="150" t="s">
        <v>18</v>
      </c>
      <c r="C12" s="150"/>
      <c r="D12" s="46"/>
      <c r="E12" s="47"/>
      <c r="F12" s="1">
        <f>SUM(G12:K12)</f>
        <v>510</v>
      </c>
      <c r="G12" s="48">
        <f>SUM(G13:G23)</f>
        <v>150</v>
      </c>
      <c r="H12" s="48">
        <f>SUM(H13:H23)</f>
        <v>30</v>
      </c>
      <c r="I12" s="48">
        <f>SUM(I13:I23)</f>
        <v>30</v>
      </c>
      <c r="J12" s="48">
        <f>SUM(J13:J23)</f>
        <v>255</v>
      </c>
      <c r="K12" s="49">
        <f>SUM(K13:K23)</f>
        <v>45</v>
      </c>
      <c r="L12" s="50"/>
      <c r="M12" s="46"/>
      <c r="N12" s="46"/>
      <c r="O12" s="46"/>
      <c r="P12" s="51"/>
      <c r="Q12" s="48"/>
      <c r="R12" s="46"/>
      <c r="S12" s="46"/>
      <c r="T12" s="46"/>
      <c r="U12" s="47"/>
      <c r="V12" s="50"/>
      <c r="W12" s="46"/>
      <c r="X12" s="46"/>
      <c r="Y12" s="46"/>
      <c r="Z12" s="51"/>
      <c r="AA12" s="50"/>
      <c r="AB12" s="46"/>
      <c r="AC12" s="46"/>
      <c r="AD12" s="46"/>
      <c r="AE12" s="51"/>
      <c r="AF12" s="28"/>
      <c r="AG12" s="28"/>
      <c r="AH12" s="28"/>
      <c r="AI12" s="28"/>
      <c r="AM12" s="30"/>
      <c r="AN12" s="30"/>
      <c r="AO12" s="30"/>
      <c r="AP12" s="30"/>
      <c r="AQ12" s="30"/>
      <c r="AR12" s="30"/>
      <c r="AS12" s="31"/>
    </row>
    <row r="13" spans="1:45" s="29" customFormat="1">
      <c r="A13" s="3">
        <v>7</v>
      </c>
      <c r="B13" s="129" t="s">
        <v>26</v>
      </c>
      <c r="C13" s="129"/>
      <c r="D13" s="3"/>
      <c r="E13" s="32">
        <v>2</v>
      </c>
      <c r="F13" s="33">
        <f t="shared" ref="F13:F21" si="3">SUM(G13:K13)</f>
        <v>45</v>
      </c>
      <c r="G13" s="34">
        <f>L13*15+Q13*15+V13*15+AA13*15</f>
        <v>15</v>
      </c>
      <c r="H13" s="34">
        <f t="shared" ref="H13:K23" si="4">M13*15+R13*15+W13*15+AB13*15</f>
        <v>0</v>
      </c>
      <c r="I13" s="34">
        <f t="shared" si="4"/>
        <v>0</v>
      </c>
      <c r="J13" s="34">
        <f t="shared" si="4"/>
        <v>0</v>
      </c>
      <c r="K13" s="76">
        <v>30</v>
      </c>
      <c r="L13" s="36">
        <v>1</v>
      </c>
      <c r="M13" s="37"/>
      <c r="N13" s="37"/>
      <c r="O13" s="37"/>
      <c r="P13" s="77">
        <v>2</v>
      </c>
      <c r="Q13" s="39"/>
      <c r="R13" s="37"/>
      <c r="S13" s="37"/>
      <c r="T13" s="37"/>
      <c r="U13" s="40"/>
      <c r="V13" s="36"/>
      <c r="W13" s="37"/>
      <c r="X13" s="37"/>
      <c r="Y13" s="37"/>
      <c r="Z13" s="38"/>
      <c r="AA13" s="36"/>
      <c r="AB13" s="37"/>
      <c r="AC13" s="37"/>
      <c r="AD13" s="37"/>
      <c r="AE13" s="38"/>
      <c r="AF13" s="28"/>
      <c r="AG13" s="28"/>
      <c r="AH13" s="28"/>
      <c r="AI13" s="28"/>
      <c r="AM13" s="30"/>
      <c r="AN13" s="30">
        <v>6</v>
      </c>
      <c r="AO13" s="30"/>
      <c r="AP13" s="30"/>
      <c r="AQ13" s="30"/>
      <c r="AR13" s="30"/>
      <c r="AS13" s="31"/>
    </row>
    <row r="14" spans="1:45" s="29" customFormat="1">
      <c r="A14" s="37">
        <v>8</v>
      </c>
      <c r="B14" s="151" t="s">
        <v>30</v>
      </c>
      <c r="C14" s="151"/>
      <c r="D14" s="37"/>
      <c r="E14" s="40">
        <v>2</v>
      </c>
      <c r="F14" s="33">
        <f t="shared" si="3"/>
        <v>45</v>
      </c>
      <c r="G14" s="106">
        <v>15</v>
      </c>
      <c r="H14" s="34">
        <f t="shared" si="4"/>
        <v>0</v>
      </c>
      <c r="I14" s="34">
        <f t="shared" si="4"/>
        <v>0</v>
      </c>
      <c r="J14" s="34">
        <f t="shared" si="4"/>
        <v>30</v>
      </c>
      <c r="K14" s="35">
        <f t="shared" si="4"/>
        <v>0</v>
      </c>
      <c r="L14" s="109">
        <v>1</v>
      </c>
      <c r="M14" s="37"/>
      <c r="N14" s="37"/>
      <c r="O14" s="37">
        <v>2</v>
      </c>
      <c r="P14" s="38"/>
      <c r="Q14" s="39"/>
      <c r="R14" s="37"/>
      <c r="S14" s="37"/>
      <c r="T14" s="37"/>
      <c r="U14" s="40"/>
      <c r="V14" s="36"/>
      <c r="W14" s="37"/>
      <c r="X14" s="37"/>
      <c r="Y14" s="37"/>
      <c r="Z14" s="38"/>
      <c r="AA14" s="36"/>
      <c r="AB14" s="37"/>
      <c r="AC14" s="37"/>
      <c r="AD14" s="37"/>
      <c r="AE14" s="38"/>
      <c r="AF14" s="28"/>
      <c r="AG14" s="28"/>
      <c r="AH14" s="28"/>
      <c r="AI14" s="28"/>
      <c r="AM14" s="30">
        <v>6</v>
      </c>
      <c r="AN14" s="30"/>
      <c r="AO14" s="30"/>
      <c r="AP14" s="30"/>
      <c r="AQ14" s="30"/>
      <c r="AR14" s="30"/>
      <c r="AS14" s="31"/>
    </row>
    <row r="15" spans="1:45" ht="19.5" customHeight="1">
      <c r="A15" s="3">
        <v>9</v>
      </c>
      <c r="B15" s="119" t="s">
        <v>32</v>
      </c>
      <c r="C15" s="121"/>
      <c r="D15" s="3">
        <v>1</v>
      </c>
      <c r="E15" s="32">
        <v>1</v>
      </c>
      <c r="F15" s="33">
        <f>SUM(G15:K15)</f>
        <v>45</v>
      </c>
      <c r="G15" s="34">
        <f t="shared" ref="G15:G23" si="5">L15*15+Q15*15+V15*15+AA15*15</f>
        <v>15</v>
      </c>
      <c r="H15" s="34">
        <f t="shared" si="4"/>
        <v>0</v>
      </c>
      <c r="I15" s="34">
        <f t="shared" si="4"/>
        <v>0</v>
      </c>
      <c r="J15" s="34">
        <f t="shared" si="4"/>
        <v>30</v>
      </c>
      <c r="K15" s="35">
        <f t="shared" si="4"/>
        <v>0</v>
      </c>
      <c r="L15" s="52"/>
      <c r="M15" s="3"/>
      <c r="N15" s="3"/>
      <c r="O15" s="3"/>
      <c r="P15" s="38"/>
      <c r="Q15" s="39">
        <v>1</v>
      </c>
      <c r="R15" s="37"/>
      <c r="S15" s="37"/>
      <c r="T15" s="37">
        <v>2</v>
      </c>
      <c r="U15" s="40"/>
      <c r="V15" s="36"/>
      <c r="W15" s="37"/>
      <c r="X15" s="37"/>
      <c r="Y15" s="37"/>
      <c r="Z15" s="38"/>
      <c r="AA15" s="36"/>
      <c r="AB15" s="37"/>
      <c r="AC15" s="37"/>
      <c r="AD15" s="37"/>
      <c r="AE15" s="38"/>
      <c r="AF15" s="6"/>
      <c r="AJ15" s="7"/>
      <c r="AM15" s="30"/>
      <c r="AN15" s="30"/>
      <c r="AO15" s="30"/>
      <c r="AP15" s="30"/>
      <c r="AQ15" s="30">
        <v>5</v>
      </c>
      <c r="AR15" s="30"/>
      <c r="AS15" s="9"/>
    </row>
    <row r="16" spans="1:45" s="29" customFormat="1">
      <c r="A16" s="37">
        <v>10</v>
      </c>
      <c r="B16" s="152" t="s">
        <v>49</v>
      </c>
      <c r="C16" s="152"/>
      <c r="D16" s="37">
        <v>1</v>
      </c>
      <c r="E16" s="40">
        <v>1</v>
      </c>
      <c r="F16" s="33">
        <f t="shared" si="3"/>
        <v>45</v>
      </c>
      <c r="G16" s="34">
        <f t="shared" si="5"/>
        <v>15</v>
      </c>
      <c r="H16" s="34">
        <f t="shared" si="4"/>
        <v>30</v>
      </c>
      <c r="I16" s="34">
        <f t="shared" si="4"/>
        <v>0</v>
      </c>
      <c r="J16" s="34">
        <f t="shared" si="4"/>
        <v>0</v>
      </c>
      <c r="K16" s="35">
        <f t="shared" si="4"/>
        <v>0</v>
      </c>
      <c r="L16" s="36"/>
      <c r="M16" s="37"/>
      <c r="N16" s="37"/>
      <c r="O16" s="37"/>
      <c r="P16" s="38"/>
      <c r="Q16" s="39"/>
      <c r="R16" s="37"/>
      <c r="S16" s="37"/>
      <c r="T16" s="37"/>
      <c r="U16" s="40"/>
      <c r="V16" s="36"/>
      <c r="W16" s="37"/>
      <c r="X16" s="37"/>
      <c r="Y16" s="37"/>
      <c r="Z16" s="38"/>
      <c r="AA16" s="36">
        <v>1</v>
      </c>
      <c r="AB16" s="37">
        <v>2</v>
      </c>
      <c r="AC16" s="37"/>
      <c r="AD16" s="37"/>
      <c r="AE16" s="38"/>
      <c r="AF16" s="28"/>
      <c r="AG16" s="28"/>
      <c r="AH16" s="28"/>
      <c r="AI16" s="28"/>
      <c r="AM16" s="30"/>
      <c r="AN16" s="30">
        <v>4</v>
      </c>
      <c r="AO16" s="30"/>
      <c r="AP16" s="30"/>
      <c r="AQ16" s="30"/>
      <c r="AR16" s="30"/>
      <c r="AS16" s="31"/>
    </row>
    <row r="17" spans="1:46" s="29" customFormat="1">
      <c r="A17" s="3">
        <v>11</v>
      </c>
      <c r="B17" s="134" t="s">
        <v>38</v>
      </c>
      <c r="C17" s="135"/>
      <c r="D17" s="37"/>
      <c r="E17" s="40">
        <v>2</v>
      </c>
      <c r="F17" s="33">
        <f>SUM(G17:K17)</f>
        <v>45</v>
      </c>
      <c r="G17" s="34">
        <f t="shared" si="5"/>
        <v>15</v>
      </c>
      <c r="H17" s="34">
        <f t="shared" si="4"/>
        <v>0</v>
      </c>
      <c r="I17" s="34">
        <f t="shared" si="4"/>
        <v>0</v>
      </c>
      <c r="J17" s="34">
        <f t="shared" si="4"/>
        <v>30</v>
      </c>
      <c r="K17" s="35">
        <f t="shared" si="4"/>
        <v>0</v>
      </c>
      <c r="L17" s="36"/>
      <c r="M17" s="37"/>
      <c r="N17" s="37"/>
      <c r="O17" s="37"/>
      <c r="P17" s="38"/>
      <c r="Q17" s="39"/>
      <c r="R17" s="37"/>
      <c r="S17" s="37"/>
      <c r="T17" s="37"/>
      <c r="U17" s="40"/>
      <c r="V17" s="36">
        <v>1</v>
      </c>
      <c r="W17" s="37"/>
      <c r="X17" s="37"/>
      <c r="Y17" s="37">
        <v>2</v>
      </c>
      <c r="Z17" s="38"/>
      <c r="AA17" s="36"/>
      <c r="AB17" s="37"/>
      <c r="AC17" s="37"/>
      <c r="AD17" s="37"/>
      <c r="AE17" s="38"/>
      <c r="AF17" s="28"/>
      <c r="AG17" s="28"/>
      <c r="AH17" s="28"/>
      <c r="AI17" s="28"/>
      <c r="AM17" s="30"/>
      <c r="AN17" s="30"/>
      <c r="AO17" s="30"/>
      <c r="AP17" s="30"/>
      <c r="AQ17" s="30"/>
      <c r="AR17" s="30"/>
      <c r="AS17" s="31"/>
    </row>
    <row r="18" spans="1:46">
      <c r="A18" s="37">
        <v>12</v>
      </c>
      <c r="B18" s="136" t="s">
        <v>37</v>
      </c>
      <c r="C18" s="136"/>
      <c r="D18" s="3"/>
      <c r="E18" s="32">
        <v>2</v>
      </c>
      <c r="F18" s="33">
        <f t="shared" si="3"/>
        <v>45</v>
      </c>
      <c r="G18" s="34">
        <f t="shared" si="5"/>
        <v>15</v>
      </c>
      <c r="H18" s="34">
        <f t="shared" si="4"/>
        <v>0</v>
      </c>
      <c r="I18" s="34">
        <f t="shared" si="4"/>
        <v>30</v>
      </c>
      <c r="J18" s="34">
        <f t="shared" si="4"/>
        <v>0</v>
      </c>
      <c r="K18" s="35">
        <f t="shared" si="4"/>
        <v>0</v>
      </c>
      <c r="L18" s="52"/>
      <c r="M18" s="3"/>
      <c r="N18" s="3"/>
      <c r="O18" s="3"/>
      <c r="P18" s="38"/>
      <c r="Q18" s="39">
        <v>1</v>
      </c>
      <c r="R18" s="37"/>
      <c r="S18" s="37">
        <v>2</v>
      </c>
      <c r="T18" s="37"/>
      <c r="U18" s="40"/>
      <c r="V18" s="36"/>
      <c r="W18" s="37"/>
      <c r="X18" s="37"/>
      <c r="Y18" s="37"/>
      <c r="Z18" s="38"/>
      <c r="AA18" s="36"/>
      <c r="AB18" s="37"/>
      <c r="AC18" s="37"/>
      <c r="AD18" s="37"/>
      <c r="AE18" s="38"/>
      <c r="AF18" s="6"/>
      <c r="AJ18" s="7"/>
      <c r="AM18" s="30"/>
      <c r="AN18" s="30"/>
      <c r="AO18" s="30"/>
      <c r="AP18" s="30"/>
      <c r="AQ18" s="30"/>
      <c r="AR18" s="30">
        <v>3</v>
      </c>
      <c r="AS18" s="9"/>
      <c r="AT18" s="53"/>
    </row>
    <row r="19" spans="1:46">
      <c r="A19" s="3">
        <v>13</v>
      </c>
      <c r="B19" s="143" t="s">
        <v>39</v>
      </c>
      <c r="C19" s="144"/>
      <c r="D19" s="3">
        <v>1</v>
      </c>
      <c r="E19" s="32">
        <v>1</v>
      </c>
      <c r="F19" s="33">
        <f t="shared" si="3"/>
        <v>45</v>
      </c>
      <c r="G19" s="34">
        <f t="shared" si="5"/>
        <v>15</v>
      </c>
      <c r="H19" s="34">
        <f t="shared" si="4"/>
        <v>0</v>
      </c>
      <c r="I19" s="34">
        <f t="shared" si="4"/>
        <v>0</v>
      </c>
      <c r="J19" s="34">
        <f t="shared" si="4"/>
        <v>30</v>
      </c>
      <c r="K19" s="35">
        <f t="shared" si="4"/>
        <v>0</v>
      </c>
      <c r="L19" s="52"/>
      <c r="M19" s="3"/>
      <c r="N19" s="3"/>
      <c r="O19" s="3"/>
      <c r="P19" s="38"/>
      <c r="Q19" s="39">
        <v>1</v>
      </c>
      <c r="R19" s="37"/>
      <c r="S19" s="37"/>
      <c r="T19" s="37">
        <v>2</v>
      </c>
      <c r="U19" s="40"/>
      <c r="V19" s="36"/>
      <c r="W19" s="37"/>
      <c r="X19" s="37"/>
      <c r="Y19" s="37"/>
      <c r="Z19" s="38"/>
      <c r="AA19" s="36"/>
      <c r="AB19" s="37"/>
      <c r="AC19" s="37"/>
      <c r="AD19" s="37"/>
      <c r="AE19" s="38"/>
      <c r="AF19" s="6"/>
      <c r="AJ19" s="7"/>
      <c r="AM19" s="30"/>
      <c r="AN19" s="30"/>
      <c r="AO19" s="30"/>
      <c r="AP19" s="30"/>
      <c r="AQ19" s="30"/>
      <c r="AR19" s="30"/>
      <c r="AS19" s="9"/>
    </row>
    <row r="20" spans="1:46">
      <c r="A20" s="37">
        <v>14</v>
      </c>
      <c r="B20" s="143" t="s">
        <v>33</v>
      </c>
      <c r="C20" s="144"/>
      <c r="D20" s="3">
        <v>1</v>
      </c>
      <c r="E20" s="32">
        <v>1</v>
      </c>
      <c r="F20" s="33">
        <f t="shared" si="3"/>
        <v>60</v>
      </c>
      <c r="G20" s="34">
        <f t="shared" si="5"/>
        <v>15</v>
      </c>
      <c r="H20" s="34">
        <f t="shared" si="4"/>
        <v>0</v>
      </c>
      <c r="I20" s="34">
        <f t="shared" si="4"/>
        <v>0</v>
      </c>
      <c r="J20" s="74">
        <v>45</v>
      </c>
      <c r="K20" s="35">
        <f t="shared" si="4"/>
        <v>0</v>
      </c>
      <c r="L20" s="52">
        <v>1</v>
      </c>
      <c r="M20" s="3"/>
      <c r="N20" s="3"/>
      <c r="O20" s="79">
        <v>3</v>
      </c>
      <c r="P20" s="54"/>
      <c r="Q20" s="34"/>
      <c r="R20" s="3"/>
      <c r="S20" s="3"/>
      <c r="T20" s="3"/>
      <c r="U20" s="32"/>
      <c r="V20" s="52"/>
      <c r="W20" s="3"/>
      <c r="X20" s="3"/>
      <c r="Y20" s="3"/>
      <c r="Z20" s="54"/>
      <c r="AA20" s="52"/>
      <c r="AB20" s="3"/>
      <c r="AC20" s="3"/>
      <c r="AD20" s="3"/>
      <c r="AE20" s="54"/>
      <c r="AF20" s="6"/>
      <c r="AJ20" s="7"/>
      <c r="AM20" s="3"/>
      <c r="AN20" s="3"/>
      <c r="AO20" s="3"/>
      <c r="AP20" s="3"/>
      <c r="AQ20" s="3"/>
      <c r="AR20" s="3"/>
      <c r="AS20" s="9"/>
    </row>
    <row r="21" spans="1:46">
      <c r="A21" s="3">
        <v>15</v>
      </c>
      <c r="B21" s="129" t="s">
        <v>27</v>
      </c>
      <c r="C21" s="129"/>
      <c r="D21" s="3"/>
      <c r="E21" s="32">
        <v>2</v>
      </c>
      <c r="F21" s="33">
        <f t="shared" si="3"/>
        <v>45</v>
      </c>
      <c r="G21" s="34">
        <f t="shared" si="5"/>
        <v>15</v>
      </c>
      <c r="H21" s="34">
        <f t="shared" si="4"/>
        <v>0</v>
      </c>
      <c r="I21" s="34">
        <f t="shared" si="4"/>
        <v>0</v>
      </c>
      <c r="J21" s="34">
        <f t="shared" si="4"/>
        <v>30</v>
      </c>
      <c r="K21" s="35">
        <f t="shared" si="4"/>
        <v>0</v>
      </c>
      <c r="L21" s="36"/>
      <c r="M21" s="37"/>
      <c r="N21" s="37"/>
      <c r="O21" s="37"/>
      <c r="P21" s="38"/>
      <c r="Q21" s="39"/>
      <c r="R21" s="37"/>
      <c r="S21" s="37"/>
      <c r="T21" s="37"/>
      <c r="U21" s="40"/>
      <c r="V21" s="36">
        <v>1</v>
      </c>
      <c r="W21" s="37"/>
      <c r="X21" s="37"/>
      <c r="Y21" s="37">
        <v>2</v>
      </c>
      <c r="Z21" s="38"/>
      <c r="AA21" s="36"/>
      <c r="AB21" s="37"/>
      <c r="AC21" s="37"/>
      <c r="AD21" s="37"/>
      <c r="AE21" s="38"/>
      <c r="AF21" s="6"/>
      <c r="AJ21" s="7"/>
      <c r="AM21" s="30"/>
      <c r="AN21" s="30"/>
      <c r="AO21" s="30"/>
      <c r="AP21" s="30"/>
      <c r="AQ21" s="30">
        <v>5</v>
      </c>
      <c r="AR21" s="30"/>
      <c r="AS21" s="9"/>
    </row>
    <row r="22" spans="1:46">
      <c r="A22" s="37">
        <v>16</v>
      </c>
      <c r="B22" s="136" t="s">
        <v>34</v>
      </c>
      <c r="C22" s="136"/>
      <c r="D22" s="3">
        <v>1</v>
      </c>
      <c r="E22" s="32">
        <v>1</v>
      </c>
      <c r="F22" s="33">
        <f>SUM(G22:K22)</f>
        <v>30</v>
      </c>
      <c r="G22" s="34">
        <f t="shared" si="5"/>
        <v>15</v>
      </c>
      <c r="H22" s="34">
        <f t="shared" si="4"/>
        <v>0</v>
      </c>
      <c r="I22" s="34">
        <f t="shared" si="4"/>
        <v>0</v>
      </c>
      <c r="J22" s="34">
        <f t="shared" si="4"/>
        <v>0</v>
      </c>
      <c r="K22" s="107">
        <v>15</v>
      </c>
      <c r="L22" s="52"/>
      <c r="M22" s="3"/>
      <c r="N22" s="3"/>
      <c r="O22" s="3"/>
      <c r="P22" s="38"/>
      <c r="Q22" s="39"/>
      <c r="R22" s="37"/>
      <c r="S22" s="37"/>
      <c r="T22" s="37"/>
      <c r="U22" s="40"/>
      <c r="V22" s="36"/>
      <c r="W22" s="37"/>
      <c r="X22" s="37"/>
      <c r="Y22" s="37"/>
      <c r="Z22" s="38"/>
      <c r="AA22" s="36">
        <v>1</v>
      </c>
      <c r="AB22" s="37"/>
      <c r="AC22" s="37"/>
      <c r="AD22" s="37"/>
      <c r="AE22" s="108">
        <v>1</v>
      </c>
      <c r="AF22" s="6"/>
      <c r="AJ22" s="7"/>
      <c r="AM22" s="30"/>
      <c r="AN22" s="30"/>
      <c r="AO22" s="30">
        <v>4</v>
      </c>
      <c r="AP22" s="30"/>
      <c r="AQ22" s="30"/>
      <c r="AR22" s="30"/>
      <c r="AS22" s="9"/>
    </row>
    <row r="23" spans="1:46">
      <c r="A23" s="3">
        <v>17</v>
      </c>
      <c r="B23" s="143" t="s">
        <v>36</v>
      </c>
      <c r="C23" s="144"/>
      <c r="D23" s="3"/>
      <c r="E23" s="32">
        <v>1</v>
      </c>
      <c r="F23" s="33">
        <f>SUM(G23:K23)</f>
        <v>60</v>
      </c>
      <c r="G23" s="34">
        <f t="shared" si="5"/>
        <v>0</v>
      </c>
      <c r="H23" s="34">
        <f t="shared" si="4"/>
        <v>0</v>
      </c>
      <c r="I23" s="34">
        <f t="shared" si="4"/>
        <v>0</v>
      </c>
      <c r="J23" s="74">
        <v>60</v>
      </c>
      <c r="K23" s="35">
        <f t="shared" si="4"/>
        <v>0</v>
      </c>
      <c r="L23" s="52"/>
      <c r="M23" s="3"/>
      <c r="N23" s="3"/>
      <c r="O23" s="79">
        <v>4</v>
      </c>
      <c r="P23" s="38"/>
      <c r="Q23" s="39"/>
      <c r="R23" s="37"/>
      <c r="S23" s="37"/>
      <c r="T23" s="37"/>
      <c r="U23" s="40"/>
      <c r="V23" s="36"/>
      <c r="W23" s="37"/>
      <c r="X23" s="37"/>
      <c r="Y23" s="37"/>
      <c r="Z23" s="38"/>
      <c r="AA23" s="36"/>
      <c r="AB23" s="37"/>
      <c r="AC23" s="37"/>
      <c r="AD23" s="37"/>
      <c r="AE23" s="38"/>
      <c r="AF23" s="6"/>
      <c r="AJ23" s="7"/>
      <c r="AM23" s="30"/>
      <c r="AN23" s="30"/>
      <c r="AO23" s="30"/>
      <c r="AP23" s="30"/>
      <c r="AQ23" s="30"/>
      <c r="AR23" s="30"/>
      <c r="AS23" s="9"/>
    </row>
    <row r="24" spans="1:46" ht="19.5" customHeight="1">
      <c r="A24" s="16" t="s">
        <v>17</v>
      </c>
      <c r="B24" s="122" t="s">
        <v>43</v>
      </c>
      <c r="C24" s="137"/>
      <c r="D24" s="17"/>
      <c r="E24" s="18"/>
      <c r="F24" s="1">
        <f t="shared" ref="F24:F29" si="6">SUM(G24:K24)</f>
        <v>240</v>
      </c>
      <c r="G24" s="19">
        <f>SUM(G25:G29)</f>
        <v>75</v>
      </c>
      <c r="H24" s="19">
        <f t="shared" ref="H24:K24" si="7">SUM(H25:H29)</f>
        <v>30</v>
      </c>
      <c r="I24" s="19">
        <f t="shared" si="7"/>
        <v>0</v>
      </c>
      <c r="J24" s="19">
        <f t="shared" si="7"/>
        <v>135</v>
      </c>
      <c r="K24" s="19">
        <f t="shared" si="7"/>
        <v>0</v>
      </c>
      <c r="L24" s="55"/>
      <c r="M24" s="17"/>
      <c r="N24" s="17"/>
      <c r="O24" s="17"/>
      <c r="P24" s="56"/>
      <c r="Q24" s="19"/>
      <c r="R24" s="17"/>
      <c r="S24" s="17"/>
      <c r="T24" s="17"/>
      <c r="U24" s="18"/>
      <c r="V24" s="55"/>
      <c r="W24" s="17"/>
      <c r="X24" s="17"/>
      <c r="Y24" s="17"/>
      <c r="Z24" s="56"/>
      <c r="AA24" s="55"/>
      <c r="AB24" s="17"/>
      <c r="AC24" s="17"/>
      <c r="AD24" s="17"/>
      <c r="AE24" s="56"/>
      <c r="AF24" s="6"/>
      <c r="AJ24" s="7"/>
      <c r="AM24" s="30"/>
      <c r="AN24" s="30"/>
      <c r="AO24" s="30"/>
      <c r="AP24" s="30"/>
      <c r="AQ24" s="30"/>
      <c r="AR24" s="30"/>
      <c r="AS24" s="9"/>
    </row>
    <row r="25" spans="1:46" s="29" customFormat="1">
      <c r="A25" s="3">
        <v>18</v>
      </c>
      <c r="B25" s="157" t="s">
        <v>28</v>
      </c>
      <c r="C25" s="159"/>
      <c r="D25" s="37">
        <v>1</v>
      </c>
      <c r="E25" s="40">
        <v>1</v>
      </c>
      <c r="F25" s="33">
        <f t="shared" si="6"/>
        <v>45</v>
      </c>
      <c r="G25" s="34">
        <f>L25*15+Q25*15+V25*15+AA25*15</f>
        <v>15</v>
      </c>
      <c r="H25" s="34">
        <f>M25*15+R25*15+W25*15+AB25*15</f>
        <v>30</v>
      </c>
      <c r="I25" s="34">
        <f t="shared" ref="G25:K29" si="8">N25*15+S25*15+X25*15+AC25*15</f>
        <v>0</v>
      </c>
      <c r="J25" s="34">
        <f t="shared" si="8"/>
        <v>0</v>
      </c>
      <c r="K25" s="35">
        <f t="shared" si="8"/>
        <v>0</v>
      </c>
      <c r="L25" s="36">
        <v>1</v>
      </c>
      <c r="M25" s="37">
        <v>2</v>
      </c>
      <c r="N25" s="37"/>
      <c r="O25" s="37"/>
      <c r="P25" s="38"/>
      <c r="Q25" s="39"/>
      <c r="R25" s="37"/>
      <c r="S25" s="37"/>
      <c r="T25" s="37"/>
      <c r="U25" s="40"/>
      <c r="V25" s="36"/>
      <c r="W25" s="37"/>
      <c r="X25" s="37"/>
      <c r="Y25" s="37"/>
      <c r="Z25" s="38"/>
      <c r="AA25" s="36"/>
      <c r="AB25" s="37"/>
      <c r="AC25" s="37"/>
      <c r="AD25" s="37"/>
      <c r="AE25" s="38"/>
      <c r="AF25" s="28"/>
      <c r="AG25" s="28"/>
      <c r="AH25" s="28"/>
      <c r="AI25" s="28"/>
      <c r="AM25" s="30"/>
      <c r="AN25" s="30"/>
      <c r="AO25" s="30">
        <v>6</v>
      </c>
      <c r="AP25" s="30">
        <v>5</v>
      </c>
      <c r="AQ25" s="30"/>
      <c r="AR25" s="30"/>
      <c r="AS25" s="31"/>
    </row>
    <row r="26" spans="1:46" s="29" customFormat="1">
      <c r="A26" s="3">
        <v>19</v>
      </c>
      <c r="B26" s="157" t="s">
        <v>29</v>
      </c>
      <c r="C26" s="157"/>
      <c r="D26" s="37">
        <v>1</v>
      </c>
      <c r="E26" s="40">
        <v>1</v>
      </c>
      <c r="F26" s="33">
        <f t="shared" si="6"/>
        <v>60</v>
      </c>
      <c r="G26" s="34">
        <f>L26*15+Q26*15+V26*15+AA26*15</f>
        <v>15</v>
      </c>
      <c r="H26" s="34">
        <f>M26*15+R26*15+W26*15+AB26*15</f>
        <v>0</v>
      </c>
      <c r="I26" s="34">
        <f>N26*15+S26*15+X26*15+AC26*15</f>
        <v>0</v>
      </c>
      <c r="J26" s="74">
        <v>45</v>
      </c>
      <c r="K26" s="35">
        <f>P26*15+U26*15+Z26*15+AE26*15</f>
        <v>0</v>
      </c>
      <c r="L26" s="36"/>
      <c r="M26" s="37"/>
      <c r="N26" s="37"/>
      <c r="O26" s="37"/>
      <c r="P26" s="38"/>
      <c r="Q26" s="39">
        <v>1</v>
      </c>
      <c r="R26" s="37"/>
      <c r="S26" s="37"/>
      <c r="T26" s="75">
        <v>3</v>
      </c>
      <c r="U26" s="40"/>
      <c r="V26" s="36"/>
      <c r="W26" s="37"/>
      <c r="X26" s="37"/>
      <c r="Y26" s="37"/>
      <c r="Z26" s="38"/>
      <c r="AA26" s="36"/>
      <c r="AB26" s="37"/>
      <c r="AC26" s="37"/>
      <c r="AD26" s="37"/>
      <c r="AE26" s="38"/>
      <c r="AF26" s="28"/>
      <c r="AG26" s="28"/>
      <c r="AH26" s="28"/>
      <c r="AI26" s="28"/>
      <c r="AM26" s="30"/>
      <c r="AN26" s="30"/>
      <c r="AO26" s="30"/>
      <c r="AP26" s="30">
        <v>6</v>
      </c>
      <c r="AQ26" s="30"/>
      <c r="AR26" s="30"/>
      <c r="AS26" s="31"/>
    </row>
    <row r="27" spans="1:46">
      <c r="A27" s="3">
        <v>20</v>
      </c>
      <c r="B27" s="136" t="s">
        <v>40</v>
      </c>
      <c r="C27" s="136"/>
      <c r="D27" s="3">
        <v>1</v>
      </c>
      <c r="E27" s="32">
        <v>1</v>
      </c>
      <c r="F27" s="33">
        <f t="shared" si="6"/>
        <v>45</v>
      </c>
      <c r="G27" s="34">
        <f t="shared" si="8"/>
        <v>15</v>
      </c>
      <c r="H27" s="34">
        <f t="shared" si="8"/>
        <v>0</v>
      </c>
      <c r="I27" s="34">
        <f t="shared" si="8"/>
        <v>0</v>
      </c>
      <c r="J27" s="34">
        <f t="shared" si="8"/>
        <v>30</v>
      </c>
      <c r="K27" s="35">
        <f t="shared" si="8"/>
        <v>0</v>
      </c>
      <c r="L27" s="52"/>
      <c r="M27" s="3"/>
      <c r="N27" s="3"/>
      <c r="O27" s="3"/>
      <c r="P27" s="38"/>
      <c r="Q27" s="39"/>
      <c r="R27" s="37"/>
      <c r="S27" s="37"/>
      <c r="T27" s="37"/>
      <c r="U27" s="40"/>
      <c r="V27" s="36">
        <v>1</v>
      </c>
      <c r="W27" s="37"/>
      <c r="X27" s="37"/>
      <c r="Y27" s="37">
        <v>2</v>
      </c>
      <c r="Z27" s="38"/>
      <c r="AA27" s="36"/>
      <c r="AB27" s="37"/>
      <c r="AC27" s="37"/>
      <c r="AD27" s="37"/>
      <c r="AE27" s="38"/>
      <c r="AF27" s="6"/>
      <c r="AJ27" s="7"/>
      <c r="AM27" s="30"/>
      <c r="AN27" s="30"/>
      <c r="AO27" s="30"/>
      <c r="AP27" s="30"/>
      <c r="AQ27" s="30">
        <v>4</v>
      </c>
      <c r="AR27" s="30">
        <v>4</v>
      </c>
      <c r="AS27" s="9"/>
    </row>
    <row r="28" spans="1:46" s="29" customFormat="1">
      <c r="A28" s="3">
        <v>21</v>
      </c>
      <c r="B28" s="157" t="s">
        <v>35</v>
      </c>
      <c r="C28" s="157"/>
      <c r="D28" s="37">
        <v>1</v>
      </c>
      <c r="E28" s="40">
        <v>1</v>
      </c>
      <c r="F28" s="33">
        <f t="shared" si="6"/>
        <v>45</v>
      </c>
      <c r="G28" s="34">
        <f t="shared" si="8"/>
        <v>15</v>
      </c>
      <c r="H28" s="34">
        <f t="shared" si="8"/>
        <v>0</v>
      </c>
      <c r="I28" s="34">
        <f t="shared" si="8"/>
        <v>0</v>
      </c>
      <c r="J28" s="34">
        <f t="shared" si="8"/>
        <v>30</v>
      </c>
      <c r="K28" s="35">
        <f t="shared" si="8"/>
        <v>0</v>
      </c>
      <c r="L28" s="36"/>
      <c r="M28" s="37"/>
      <c r="N28" s="37"/>
      <c r="O28" s="37"/>
      <c r="P28" s="38"/>
      <c r="Q28" s="39"/>
      <c r="R28" s="37"/>
      <c r="S28" s="37"/>
      <c r="T28" s="37"/>
      <c r="U28" s="40"/>
      <c r="V28" s="36">
        <v>1</v>
      </c>
      <c r="W28" s="37"/>
      <c r="X28" s="37"/>
      <c r="Y28" s="37">
        <v>2</v>
      </c>
      <c r="Z28" s="38"/>
      <c r="AA28" s="36"/>
      <c r="AB28" s="37"/>
      <c r="AC28" s="37"/>
      <c r="AD28" s="37"/>
      <c r="AE28" s="38"/>
      <c r="AF28" s="28"/>
      <c r="AG28" s="28"/>
      <c r="AH28" s="28"/>
      <c r="AI28" s="28"/>
      <c r="AM28" s="30"/>
      <c r="AN28" s="30"/>
      <c r="AO28" s="30"/>
      <c r="AP28" s="30"/>
      <c r="AQ28" s="30">
        <v>7</v>
      </c>
      <c r="AR28" s="30"/>
      <c r="AS28" s="31"/>
    </row>
    <row r="29" spans="1:46">
      <c r="A29" s="3">
        <v>22</v>
      </c>
      <c r="B29" s="158" t="s">
        <v>24</v>
      </c>
      <c r="C29" s="158"/>
      <c r="D29" s="3">
        <v>1</v>
      </c>
      <c r="E29" s="32">
        <v>1</v>
      </c>
      <c r="F29" s="33">
        <f t="shared" si="6"/>
        <v>45</v>
      </c>
      <c r="G29" s="34">
        <f t="shared" si="8"/>
        <v>15</v>
      </c>
      <c r="H29" s="34">
        <f t="shared" si="8"/>
        <v>0</v>
      </c>
      <c r="I29" s="34">
        <f t="shared" si="8"/>
        <v>0</v>
      </c>
      <c r="J29" s="34">
        <f t="shared" si="8"/>
        <v>30</v>
      </c>
      <c r="K29" s="35">
        <f t="shared" si="8"/>
        <v>0</v>
      </c>
      <c r="L29" s="52"/>
      <c r="M29" s="3"/>
      <c r="N29" s="3"/>
      <c r="O29" s="3"/>
      <c r="P29" s="38"/>
      <c r="Q29" s="39"/>
      <c r="R29" s="37"/>
      <c r="S29" s="37"/>
      <c r="T29" s="37"/>
      <c r="U29" s="40"/>
      <c r="V29" s="36"/>
      <c r="W29" s="37"/>
      <c r="X29" s="37"/>
      <c r="Y29" s="37"/>
      <c r="Z29" s="38"/>
      <c r="AA29" s="78">
        <v>1</v>
      </c>
      <c r="AB29" s="75"/>
      <c r="AC29" s="75"/>
      <c r="AD29" s="75">
        <v>2</v>
      </c>
      <c r="AE29" s="38"/>
      <c r="AF29" s="6"/>
      <c r="AJ29" s="7"/>
      <c r="AM29" s="30"/>
      <c r="AN29" s="30"/>
      <c r="AO29" s="30"/>
      <c r="AP29" s="30"/>
      <c r="AQ29" s="30"/>
      <c r="AR29" s="30">
        <v>7</v>
      </c>
      <c r="AS29" s="9"/>
    </row>
    <row r="30" spans="1:46">
      <c r="A30" s="17" t="s">
        <v>62</v>
      </c>
      <c r="B30" s="160" t="s">
        <v>65</v>
      </c>
      <c r="C30" s="161"/>
      <c r="D30" s="17"/>
      <c r="E30" s="18"/>
      <c r="F30" s="103">
        <f>SUM(G30:K30)</f>
        <v>100</v>
      </c>
      <c r="G30" s="19">
        <f>G31</f>
        <v>0</v>
      </c>
      <c r="H30" s="19">
        <f t="shared" ref="H30:K30" si="9">H31</f>
        <v>0</v>
      </c>
      <c r="I30" s="19">
        <f t="shared" si="9"/>
        <v>0</v>
      </c>
      <c r="J30" s="19">
        <f t="shared" si="9"/>
        <v>0</v>
      </c>
      <c r="K30" s="19">
        <f t="shared" si="9"/>
        <v>100</v>
      </c>
      <c r="L30" s="55"/>
      <c r="M30" s="17"/>
      <c r="N30" s="17"/>
      <c r="O30" s="17"/>
      <c r="P30" s="56"/>
      <c r="Q30" s="19"/>
      <c r="R30" s="17"/>
      <c r="S30" s="17"/>
      <c r="T30" s="17"/>
      <c r="U30" s="18"/>
      <c r="V30" s="55"/>
      <c r="W30" s="17"/>
      <c r="X30" s="17"/>
      <c r="Y30" s="17"/>
      <c r="Z30" s="56"/>
      <c r="AA30" s="104"/>
      <c r="AB30" s="105"/>
      <c r="AC30" s="105"/>
      <c r="AD30" s="105"/>
      <c r="AE30" s="56"/>
      <c r="AF30" s="6"/>
      <c r="AJ30" s="7"/>
      <c r="AM30" s="30"/>
      <c r="AN30" s="30"/>
      <c r="AO30" s="30"/>
      <c r="AP30" s="30"/>
      <c r="AQ30" s="30"/>
      <c r="AR30" s="30"/>
      <c r="AS30" s="9"/>
    </row>
    <row r="31" spans="1:46" ht="16.2" thickBot="1">
      <c r="A31" s="3">
        <v>23</v>
      </c>
      <c r="B31" s="129" t="s">
        <v>31</v>
      </c>
      <c r="C31" s="129"/>
      <c r="D31" s="3"/>
      <c r="E31" s="32">
        <v>2</v>
      </c>
      <c r="F31" s="73">
        <v>100</v>
      </c>
      <c r="G31" s="34">
        <f t="shared" ref="G31:J31" si="10">L31*15+Q31*15+V31*15+AA31*15</f>
        <v>0</v>
      </c>
      <c r="H31" s="34">
        <f t="shared" si="10"/>
        <v>0</v>
      </c>
      <c r="I31" s="34">
        <f t="shared" si="10"/>
        <v>0</v>
      </c>
      <c r="J31" s="34">
        <f t="shared" si="10"/>
        <v>0</v>
      </c>
      <c r="K31" s="35">
        <v>100</v>
      </c>
      <c r="L31" s="52"/>
      <c r="M31" s="3"/>
      <c r="N31" s="3"/>
      <c r="O31" s="3"/>
      <c r="P31" s="54"/>
      <c r="Q31" s="34"/>
      <c r="R31" s="3"/>
      <c r="S31" s="3"/>
      <c r="T31" s="3"/>
      <c r="U31" s="32"/>
      <c r="V31" s="52"/>
      <c r="W31" s="3"/>
      <c r="X31" s="3"/>
      <c r="Y31" s="3"/>
      <c r="Z31" s="54">
        <v>3.33</v>
      </c>
      <c r="AA31" s="52"/>
      <c r="AB31" s="3"/>
      <c r="AC31" s="3"/>
      <c r="AD31" s="3"/>
      <c r="AE31" s="54">
        <v>3.33</v>
      </c>
      <c r="AF31" s="6"/>
      <c r="AJ31" s="7"/>
      <c r="AM31" s="30"/>
      <c r="AN31" s="30"/>
      <c r="AO31" s="30"/>
      <c r="AP31" s="30"/>
      <c r="AQ31" s="30">
        <v>2</v>
      </c>
      <c r="AR31" s="30">
        <v>2</v>
      </c>
      <c r="AS31" s="9"/>
    </row>
    <row r="32" spans="1:46" ht="36" customHeight="1">
      <c r="A32" s="17" t="s">
        <v>63</v>
      </c>
      <c r="B32" s="153" t="s">
        <v>58</v>
      </c>
      <c r="C32" s="153"/>
      <c r="D32" s="17"/>
      <c r="E32" s="18">
        <v>2</v>
      </c>
      <c r="F32" s="57" t="s">
        <v>54</v>
      </c>
      <c r="G32" s="19"/>
      <c r="H32" s="17"/>
      <c r="I32" s="17"/>
      <c r="J32" s="17"/>
      <c r="K32" s="17"/>
      <c r="L32" s="21"/>
      <c r="M32" s="21"/>
      <c r="N32" s="21"/>
      <c r="O32" s="21"/>
      <c r="P32" s="21"/>
      <c r="Q32" s="154" t="s">
        <v>55</v>
      </c>
      <c r="R32" s="155"/>
      <c r="S32" s="155"/>
      <c r="T32" s="155"/>
      <c r="U32" s="156"/>
      <c r="V32" s="21"/>
      <c r="W32" s="21"/>
      <c r="X32" s="21"/>
      <c r="Y32" s="21"/>
      <c r="Z32" s="21"/>
      <c r="AA32" s="154" t="s">
        <v>56</v>
      </c>
      <c r="AB32" s="155"/>
      <c r="AC32" s="155"/>
      <c r="AD32" s="155"/>
      <c r="AE32" s="156"/>
      <c r="AF32" s="6"/>
      <c r="AJ32" s="7"/>
      <c r="AM32" s="30"/>
      <c r="AN32" s="30">
        <v>2</v>
      </c>
      <c r="AO32" s="30"/>
      <c r="AP32" s="30">
        <v>2</v>
      </c>
      <c r="AQ32" s="30"/>
      <c r="AR32" s="30"/>
      <c r="AS32" s="9"/>
    </row>
    <row r="33" spans="1:45" s="61" customFormat="1">
      <c r="A33" s="17"/>
      <c r="B33" s="122" t="s">
        <v>19</v>
      </c>
      <c r="C33" s="122"/>
      <c r="D33" s="16">
        <f>SUM(D5:D31)</f>
        <v>11</v>
      </c>
      <c r="E33" s="58">
        <f>SUM(E5:E32)</f>
        <v>34</v>
      </c>
      <c r="F33" s="82">
        <f>SUM(G33:K33)</f>
        <v>1060</v>
      </c>
      <c r="G33" s="59">
        <f>SUM(G24,G12,G5,G30)</f>
        <v>300</v>
      </c>
      <c r="H33" s="59">
        <f t="shared" ref="H33:K33" si="11">SUM(H24,H12,H5,H30)</f>
        <v>60</v>
      </c>
      <c r="I33" s="59">
        <f t="shared" si="11"/>
        <v>120</v>
      </c>
      <c r="J33" s="59">
        <f t="shared" si="11"/>
        <v>390</v>
      </c>
      <c r="K33" s="59">
        <f t="shared" si="11"/>
        <v>190</v>
      </c>
      <c r="L33" s="17">
        <f t="shared" ref="L33:AE33" si="12">SUM(L5:L31)</f>
        <v>5</v>
      </c>
      <c r="M33" s="17">
        <f t="shared" si="12"/>
        <v>2</v>
      </c>
      <c r="N33" s="17">
        <f t="shared" si="12"/>
        <v>2</v>
      </c>
      <c r="O33" s="17">
        <f t="shared" si="12"/>
        <v>9</v>
      </c>
      <c r="P33" s="17">
        <f t="shared" si="12"/>
        <v>2</v>
      </c>
      <c r="Q33" s="17">
        <f t="shared" si="12"/>
        <v>6</v>
      </c>
      <c r="R33" s="17">
        <f t="shared" si="12"/>
        <v>0</v>
      </c>
      <c r="S33" s="17">
        <f t="shared" si="12"/>
        <v>4</v>
      </c>
      <c r="T33" s="17">
        <f t="shared" si="12"/>
        <v>7</v>
      </c>
      <c r="U33" s="17">
        <f t="shared" si="12"/>
        <v>0</v>
      </c>
      <c r="V33" s="17">
        <f t="shared" si="12"/>
        <v>5</v>
      </c>
      <c r="W33" s="17">
        <f t="shared" si="12"/>
        <v>0</v>
      </c>
      <c r="X33" s="17">
        <f t="shared" si="12"/>
        <v>2</v>
      </c>
      <c r="Y33" s="17">
        <f t="shared" si="12"/>
        <v>8</v>
      </c>
      <c r="Z33" s="17">
        <f t="shared" si="12"/>
        <v>5.33</v>
      </c>
      <c r="AA33" s="17">
        <f t="shared" si="12"/>
        <v>4</v>
      </c>
      <c r="AB33" s="17">
        <f t="shared" si="12"/>
        <v>2</v>
      </c>
      <c r="AC33" s="17">
        <f t="shared" si="12"/>
        <v>0</v>
      </c>
      <c r="AD33" s="17">
        <f t="shared" si="12"/>
        <v>2</v>
      </c>
      <c r="AE33" s="17">
        <f t="shared" si="12"/>
        <v>6.33</v>
      </c>
      <c r="AF33" s="60"/>
      <c r="AG33" s="60"/>
      <c r="AH33" s="60"/>
      <c r="AI33" s="60"/>
      <c r="AJ33" s="60"/>
      <c r="AK33" s="60"/>
      <c r="AM33" s="62">
        <f>SUM(AM5:AM32)</f>
        <v>6</v>
      </c>
      <c r="AN33" s="17">
        <f>SUM(AN5:AN32)</f>
        <v>13</v>
      </c>
      <c r="AO33" s="17">
        <f>SUM(AO5:AO31)</f>
        <v>11</v>
      </c>
      <c r="AP33" s="17">
        <f>SUM(AP5:AP32)</f>
        <v>16</v>
      </c>
      <c r="AQ33" s="17">
        <f>SUM(AQ5:AQ31)</f>
        <v>26</v>
      </c>
      <c r="AR33" s="17">
        <f>SUM(AR5:AR31)</f>
        <v>16</v>
      </c>
    </row>
    <row r="34" spans="1:45" s="61" customFormat="1">
      <c r="A34" s="17"/>
      <c r="B34" s="70"/>
      <c r="C34" s="70"/>
      <c r="D34" s="16"/>
      <c r="E34" s="58"/>
      <c r="F34" s="16">
        <f>F33+480</f>
        <v>1540</v>
      </c>
      <c r="G34" s="72">
        <f>G33/$F$33</f>
        <v>0.28301886792452829</v>
      </c>
      <c r="H34" s="72">
        <f t="shared" ref="H34:K34" si="13">H33/$F$33</f>
        <v>5.6603773584905662E-2</v>
      </c>
      <c r="I34" s="72">
        <f t="shared" si="13"/>
        <v>0.11320754716981132</v>
      </c>
      <c r="J34" s="72">
        <f t="shared" si="13"/>
        <v>0.36792452830188677</v>
      </c>
      <c r="K34" s="72">
        <f t="shared" si="13"/>
        <v>0.17924528301886791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60"/>
      <c r="AG34" s="60"/>
      <c r="AH34" s="60"/>
      <c r="AI34" s="60"/>
      <c r="AJ34" s="60"/>
      <c r="AK34" s="60"/>
      <c r="AM34" s="62"/>
      <c r="AN34" s="17"/>
      <c r="AO34" s="17"/>
      <c r="AQ34" s="17"/>
      <c r="AR34" s="17"/>
    </row>
    <row r="35" spans="1:45" ht="16.5" customHeight="1">
      <c r="A35" s="4"/>
      <c r="B35" s="123"/>
      <c r="C35" s="123"/>
      <c r="D35" s="4"/>
      <c r="E35" s="4"/>
      <c r="F35" s="63"/>
      <c r="G35" s="124" t="s">
        <v>20</v>
      </c>
      <c r="H35" s="124"/>
      <c r="I35" s="124"/>
      <c r="J35" s="124"/>
      <c r="K35" s="124"/>
      <c r="L35" s="110">
        <f>SUM(L33:P33)</f>
        <v>20</v>
      </c>
      <c r="M35" s="110"/>
      <c r="N35" s="110"/>
      <c r="O35" s="110"/>
      <c r="P35" s="110"/>
      <c r="Q35" s="110">
        <f>SUM(Q33:U33)</f>
        <v>17</v>
      </c>
      <c r="R35" s="110"/>
      <c r="S35" s="110"/>
      <c r="T35" s="110"/>
      <c r="U35" s="110"/>
      <c r="V35" s="110">
        <f>SUM(V33:Z33)</f>
        <v>20.329999999999998</v>
      </c>
      <c r="W35" s="110"/>
      <c r="X35" s="110"/>
      <c r="Y35" s="110"/>
      <c r="Z35" s="110"/>
      <c r="AA35" s="110">
        <f>SUM(AA33:AE33)</f>
        <v>14.33</v>
      </c>
      <c r="AB35" s="110"/>
      <c r="AC35" s="110"/>
      <c r="AD35" s="110"/>
      <c r="AE35" s="110"/>
      <c r="AF35" s="113"/>
      <c r="AG35" s="114"/>
      <c r="AH35" s="114"/>
      <c r="AI35" s="114"/>
      <c r="AJ35" s="114"/>
      <c r="AM35" s="64"/>
      <c r="AN35" s="64"/>
      <c r="AO35" s="64"/>
      <c r="AQ35" s="64"/>
      <c r="AR35" s="64"/>
    </row>
    <row r="36" spans="1:45" ht="15.75" customHeight="1">
      <c r="A36" s="65"/>
      <c r="B36" s="116"/>
      <c r="C36" s="117"/>
      <c r="D36" s="117"/>
      <c r="E36" s="117"/>
      <c r="F36" s="118"/>
      <c r="G36" s="115" t="s">
        <v>21</v>
      </c>
      <c r="H36" s="115"/>
      <c r="I36" s="115" t="s">
        <v>22</v>
      </c>
      <c r="J36" s="115"/>
      <c r="K36" s="115"/>
      <c r="L36" s="110">
        <v>2</v>
      </c>
      <c r="M36" s="110"/>
      <c r="N36" s="110"/>
      <c r="O36" s="110"/>
      <c r="P36" s="110"/>
      <c r="Q36" s="110">
        <v>3</v>
      </c>
      <c r="R36" s="110"/>
      <c r="S36" s="110"/>
      <c r="T36" s="110"/>
      <c r="U36" s="110"/>
      <c r="V36" s="110">
        <v>3</v>
      </c>
      <c r="W36" s="110"/>
      <c r="X36" s="110"/>
      <c r="Y36" s="110"/>
      <c r="Z36" s="110"/>
      <c r="AA36" s="110">
        <v>3</v>
      </c>
      <c r="AB36" s="110"/>
      <c r="AC36" s="110"/>
      <c r="AD36" s="110"/>
      <c r="AE36" s="110"/>
      <c r="AF36" s="112">
        <f>SUM(L36:AE36)</f>
        <v>11</v>
      </c>
      <c r="AG36" s="111"/>
      <c r="AH36" s="111"/>
      <c r="AI36" s="111"/>
      <c r="AJ36" s="111"/>
      <c r="AN36" s="30"/>
      <c r="AS36" s="7">
        <f>SUM(L36:AE36)</f>
        <v>11</v>
      </c>
    </row>
    <row r="37" spans="1:45" ht="16.5" customHeight="1">
      <c r="A37" s="65"/>
      <c r="B37" s="119"/>
      <c r="C37" s="120"/>
      <c r="D37" s="120"/>
      <c r="E37" s="120"/>
      <c r="F37" s="121"/>
      <c r="G37" s="115"/>
      <c r="H37" s="115"/>
      <c r="I37" s="115" t="s">
        <v>23</v>
      </c>
      <c r="J37" s="115"/>
      <c r="K37" s="115"/>
      <c r="L37" s="110">
        <v>9</v>
      </c>
      <c r="M37" s="110"/>
      <c r="N37" s="110"/>
      <c r="O37" s="110"/>
      <c r="P37" s="110"/>
      <c r="Q37" s="110">
        <v>9</v>
      </c>
      <c r="R37" s="110"/>
      <c r="S37" s="110"/>
      <c r="T37" s="110"/>
      <c r="U37" s="110"/>
      <c r="V37" s="110">
        <v>9</v>
      </c>
      <c r="W37" s="110"/>
      <c r="X37" s="110"/>
      <c r="Y37" s="110"/>
      <c r="Z37" s="110"/>
      <c r="AA37" s="110">
        <v>7</v>
      </c>
      <c r="AB37" s="110"/>
      <c r="AC37" s="110"/>
      <c r="AD37" s="110"/>
      <c r="AE37" s="110"/>
      <c r="AF37" s="112">
        <f>SUM(L37:AE37)</f>
        <v>34</v>
      </c>
      <c r="AG37" s="111"/>
      <c r="AH37" s="111"/>
      <c r="AI37" s="111"/>
      <c r="AJ37" s="111"/>
      <c r="AS37" s="7">
        <f>SUM(L37:AE37)</f>
        <v>34</v>
      </c>
    </row>
    <row r="38" spans="1:45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"/>
      <c r="P38" s="7"/>
      <c r="Q38" s="7"/>
      <c r="U38" s="7"/>
      <c r="V38" s="7"/>
      <c r="Z38" s="7"/>
      <c r="AA38" s="7"/>
      <c r="AE38" s="7"/>
      <c r="AF38" s="6"/>
      <c r="AJ38" s="7"/>
    </row>
    <row r="39" spans="1:45">
      <c r="B39" s="114"/>
      <c r="C39" s="114"/>
      <c r="L39" s="7"/>
      <c r="P39" s="7"/>
      <c r="Q39" s="7"/>
      <c r="U39" s="7"/>
      <c r="V39" s="7"/>
      <c r="Z39" s="7"/>
      <c r="AA39" s="7"/>
      <c r="AE39" s="7"/>
      <c r="AF39" s="6"/>
      <c r="AJ39" s="7"/>
    </row>
    <row r="40" spans="1:45">
      <c r="B40" s="114"/>
      <c r="C40" s="114"/>
      <c r="L40" s="7"/>
      <c r="P40" s="7"/>
      <c r="Q40" s="7"/>
      <c r="U40" s="7"/>
      <c r="V40" s="7"/>
      <c r="Z40" s="7"/>
      <c r="AA40" s="7"/>
      <c r="AE40" s="7"/>
      <c r="AF40" s="6"/>
      <c r="AJ40" s="7"/>
    </row>
    <row r="41" spans="1:45">
      <c r="B41" s="114"/>
      <c r="C41" s="114"/>
      <c r="L41" s="7"/>
      <c r="P41" s="7"/>
      <c r="Q41" s="7"/>
      <c r="U41" s="7"/>
      <c r="V41" s="7"/>
      <c r="Z41" s="7"/>
      <c r="AA41" s="7"/>
      <c r="AE41" s="7"/>
      <c r="AF41" s="6"/>
      <c r="AJ41" s="7"/>
    </row>
    <row r="42" spans="1:45">
      <c r="B42" s="114"/>
      <c r="C42" s="114"/>
      <c r="L42" s="7"/>
      <c r="P42" s="7"/>
      <c r="Q42" s="7"/>
      <c r="U42" s="7"/>
      <c r="V42" s="7"/>
      <c r="Z42" s="7"/>
      <c r="AA42" s="7"/>
      <c r="AE42" s="7"/>
      <c r="AF42" s="6"/>
      <c r="AJ42" s="7"/>
    </row>
    <row r="43" spans="1:45">
      <c r="B43" s="114"/>
      <c r="C43" s="114"/>
      <c r="L43" s="7"/>
      <c r="P43" s="7"/>
      <c r="Q43" s="7"/>
      <c r="U43" s="7"/>
      <c r="V43" s="7"/>
      <c r="Z43" s="7"/>
      <c r="AA43" s="7"/>
      <c r="AE43" s="7"/>
      <c r="AF43" s="6"/>
      <c r="AJ43" s="7"/>
    </row>
    <row r="44" spans="1:45">
      <c r="B44" s="114"/>
      <c r="C44" s="114"/>
      <c r="L44" s="7"/>
      <c r="P44" s="7"/>
      <c r="Q44" s="7"/>
      <c r="U44" s="7"/>
      <c r="V44" s="7"/>
      <c r="Z44" s="7"/>
      <c r="AA44" s="7"/>
      <c r="AE44" s="7"/>
      <c r="AF44" s="6"/>
      <c r="AJ44" s="7"/>
    </row>
    <row r="45" spans="1:45">
      <c r="B45" s="114"/>
      <c r="C45" s="114"/>
      <c r="L45" s="7"/>
      <c r="P45" s="7"/>
      <c r="Q45" s="7"/>
      <c r="U45" s="7"/>
      <c r="V45" s="7"/>
      <c r="Z45" s="7"/>
      <c r="AA45" s="7"/>
      <c r="AE45" s="7"/>
      <c r="AF45" s="6"/>
      <c r="AJ45" s="7"/>
    </row>
    <row r="46" spans="1:45">
      <c r="B46" s="114"/>
      <c r="C46" s="114"/>
      <c r="L46" s="7"/>
      <c r="P46" s="7"/>
      <c r="Q46" s="7"/>
      <c r="U46" s="7"/>
      <c r="V46" s="7"/>
      <c r="Z46" s="7"/>
      <c r="AA46" s="7"/>
      <c r="AE46" s="7"/>
      <c r="AF46" s="6"/>
      <c r="AJ46" s="7"/>
    </row>
    <row r="47" spans="1:45">
      <c r="B47" s="114"/>
      <c r="C47" s="114"/>
      <c r="L47" s="7"/>
      <c r="P47" s="7"/>
      <c r="Q47" s="7"/>
      <c r="U47" s="7"/>
      <c r="V47" s="7"/>
      <c r="Z47" s="7"/>
      <c r="AA47" s="7"/>
      <c r="AE47" s="7"/>
      <c r="AF47" s="6"/>
      <c r="AJ47" s="7"/>
    </row>
    <row r="48" spans="1:45">
      <c r="B48" s="114"/>
      <c r="C48" s="114"/>
      <c r="L48" s="7"/>
      <c r="P48" s="7"/>
      <c r="Q48" s="7"/>
      <c r="U48" s="7"/>
      <c r="V48" s="7"/>
      <c r="Z48" s="7"/>
      <c r="AA48" s="7"/>
      <c r="AE48" s="7"/>
      <c r="AF48" s="6"/>
      <c r="AJ48" s="7"/>
    </row>
    <row r="49" spans="2:36">
      <c r="B49" s="114"/>
      <c r="C49" s="114"/>
      <c r="L49" s="7"/>
      <c r="P49" s="7"/>
      <c r="Q49" s="7"/>
      <c r="U49" s="7"/>
      <c r="V49" s="7"/>
      <c r="Z49" s="7"/>
      <c r="AA49" s="7"/>
      <c r="AE49" s="7"/>
      <c r="AF49" s="6"/>
      <c r="AJ49" s="7"/>
    </row>
    <row r="50" spans="2:36">
      <c r="L50" s="7"/>
      <c r="P50" s="7"/>
      <c r="Q50" s="7"/>
      <c r="U50" s="7"/>
      <c r="V50" s="7"/>
      <c r="Z50" s="7"/>
      <c r="AA50" s="7"/>
      <c r="AE50" s="7"/>
      <c r="AF50" s="6"/>
      <c r="AJ50" s="7"/>
    </row>
    <row r="51" spans="2:36">
      <c r="B51" s="114"/>
      <c r="C51" s="114"/>
      <c r="L51" s="7"/>
      <c r="P51" s="7"/>
      <c r="Q51" s="7"/>
      <c r="U51" s="7"/>
      <c r="V51" s="7"/>
      <c r="Z51" s="7"/>
      <c r="AA51" s="7"/>
      <c r="AE51" s="7"/>
      <c r="AF51" s="6"/>
      <c r="AJ51" s="7"/>
    </row>
    <row r="52" spans="2:36">
      <c r="B52" s="114"/>
      <c r="C52" s="114"/>
      <c r="L52" s="7"/>
      <c r="P52" s="7"/>
      <c r="Q52" s="7"/>
      <c r="U52" s="7"/>
      <c r="V52" s="7"/>
      <c r="Z52" s="7"/>
      <c r="AA52" s="7"/>
      <c r="AE52" s="7"/>
      <c r="AF52" s="6"/>
      <c r="AJ52" s="7"/>
    </row>
    <row r="53" spans="2:36">
      <c r="B53" s="114"/>
      <c r="C53" s="114"/>
      <c r="L53" s="7"/>
      <c r="P53" s="7"/>
      <c r="Q53" s="7"/>
      <c r="U53" s="7"/>
      <c r="V53" s="7"/>
      <c r="Z53" s="7"/>
      <c r="AA53" s="7"/>
      <c r="AE53" s="7"/>
      <c r="AF53" s="6"/>
      <c r="AJ53" s="7"/>
    </row>
    <row r="54" spans="2:36">
      <c r="B54" s="114"/>
      <c r="C54" s="114"/>
      <c r="L54" s="7"/>
      <c r="P54" s="7"/>
      <c r="Q54" s="7"/>
      <c r="U54" s="7"/>
      <c r="V54" s="7"/>
      <c r="Z54" s="7"/>
      <c r="AA54" s="7"/>
      <c r="AE54" s="7"/>
      <c r="AF54" s="6"/>
      <c r="AJ54" s="7"/>
    </row>
    <row r="55" spans="2:36">
      <c r="B55" s="114"/>
      <c r="C55" s="114"/>
      <c r="L55" s="7"/>
      <c r="P55" s="7"/>
      <c r="Q55" s="7"/>
      <c r="U55" s="7"/>
      <c r="V55" s="7"/>
      <c r="Z55" s="7"/>
      <c r="AA55" s="7"/>
      <c r="AE55" s="7"/>
      <c r="AF55" s="6"/>
      <c r="AJ55" s="7"/>
    </row>
    <row r="56" spans="2:36">
      <c r="B56" s="114"/>
      <c r="C56" s="114"/>
      <c r="L56" s="7"/>
      <c r="P56" s="7"/>
      <c r="Q56" s="7"/>
      <c r="U56" s="7"/>
      <c r="V56" s="7"/>
      <c r="Z56" s="7"/>
      <c r="AA56" s="7"/>
      <c r="AE56" s="7"/>
      <c r="AF56" s="6"/>
      <c r="AJ56" s="7"/>
    </row>
    <row r="57" spans="2:36"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7"/>
      <c r="P57" s="7"/>
      <c r="Q57" s="7"/>
      <c r="U57" s="7"/>
      <c r="V57" s="7"/>
      <c r="Z57" s="7"/>
      <c r="AA57" s="7"/>
      <c r="AE57" s="7"/>
      <c r="AF57" s="6"/>
      <c r="AJ57" s="7"/>
    </row>
    <row r="58" spans="2:36"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7"/>
      <c r="AE58" s="7"/>
      <c r="AF58" s="6"/>
      <c r="AJ58" s="7"/>
    </row>
    <row r="59" spans="2:36"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7"/>
      <c r="AE59" s="7"/>
      <c r="AF59" s="6"/>
      <c r="AJ59" s="7"/>
    </row>
  </sheetData>
  <mergeCells count="98">
    <mergeCell ref="B32:C32"/>
    <mergeCell ref="Q32:U32"/>
    <mergeCell ref="AA32:AE32"/>
    <mergeCell ref="B19:C19"/>
    <mergeCell ref="B9:C9"/>
    <mergeCell ref="B26:C26"/>
    <mergeCell ref="B27:C27"/>
    <mergeCell ref="B28:C28"/>
    <mergeCell ref="B29:C29"/>
    <mergeCell ref="B25:C25"/>
    <mergeCell ref="B30:C30"/>
    <mergeCell ref="B1:AE1"/>
    <mergeCell ref="V3:Z3"/>
    <mergeCell ref="AA3:AE3"/>
    <mergeCell ref="B23:C23"/>
    <mergeCell ref="D2:D4"/>
    <mergeCell ref="E2:E4"/>
    <mergeCell ref="F2:K2"/>
    <mergeCell ref="L3:P3"/>
    <mergeCell ref="Q3:U3"/>
    <mergeCell ref="B13:C13"/>
    <mergeCell ref="B20:C20"/>
    <mergeCell ref="B12:C12"/>
    <mergeCell ref="B14:C14"/>
    <mergeCell ref="B16:C16"/>
    <mergeCell ref="B15:C15"/>
    <mergeCell ref="B21:C21"/>
    <mergeCell ref="B33:C33"/>
    <mergeCell ref="B35:C35"/>
    <mergeCell ref="G35:K35"/>
    <mergeCell ref="L35:P35"/>
    <mergeCell ref="A2:A4"/>
    <mergeCell ref="B2:C4"/>
    <mergeCell ref="B5:C5"/>
    <mergeCell ref="B6:C6"/>
    <mergeCell ref="B8:C8"/>
    <mergeCell ref="L2:AE2"/>
    <mergeCell ref="F3:K3"/>
    <mergeCell ref="B17:C17"/>
    <mergeCell ref="B18:C18"/>
    <mergeCell ref="B31:C31"/>
    <mergeCell ref="B24:C24"/>
    <mergeCell ref="B22:C22"/>
    <mergeCell ref="B44:C44"/>
    <mergeCell ref="G36:H37"/>
    <mergeCell ref="I36:K36"/>
    <mergeCell ref="L36:P36"/>
    <mergeCell ref="Q35:U35"/>
    <mergeCell ref="B39:C39"/>
    <mergeCell ref="B40:C40"/>
    <mergeCell ref="B41:C41"/>
    <mergeCell ref="B42:C42"/>
    <mergeCell ref="B43:C43"/>
    <mergeCell ref="B36:F36"/>
    <mergeCell ref="B37:F37"/>
    <mergeCell ref="I37:K37"/>
    <mergeCell ref="L37:P37"/>
    <mergeCell ref="B45:C45"/>
    <mergeCell ref="B46:C46"/>
    <mergeCell ref="B58:C58"/>
    <mergeCell ref="B47:C47"/>
    <mergeCell ref="B48:C48"/>
    <mergeCell ref="B49:C49"/>
    <mergeCell ref="B51:C51"/>
    <mergeCell ref="B52:C52"/>
    <mergeCell ref="B53:C53"/>
    <mergeCell ref="D59:G59"/>
    <mergeCell ref="H59:K59"/>
    <mergeCell ref="L59:P59"/>
    <mergeCell ref="Q59:U59"/>
    <mergeCell ref="V59:Z59"/>
    <mergeCell ref="L58:P58"/>
    <mergeCell ref="Q58:U58"/>
    <mergeCell ref="V58:Z58"/>
    <mergeCell ref="K57:K58"/>
    <mergeCell ref="B54:C54"/>
    <mergeCell ref="B55:C55"/>
    <mergeCell ref="B56:C56"/>
    <mergeCell ref="F57:F58"/>
    <mergeCell ref="G57:G58"/>
    <mergeCell ref="H57:H58"/>
    <mergeCell ref="I57:I58"/>
    <mergeCell ref="J57:J58"/>
    <mergeCell ref="B57:C57"/>
    <mergeCell ref="D57:D58"/>
    <mergeCell ref="E57:E58"/>
    <mergeCell ref="AA37:AE37"/>
    <mergeCell ref="Q36:U36"/>
    <mergeCell ref="V36:Z36"/>
    <mergeCell ref="Q37:U37"/>
    <mergeCell ref="AF3:AJ3"/>
    <mergeCell ref="AF37:AJ37"/>
    <mergeCell ref="AF36:AJ36"/>
    <mergeCell ref="AF35:AJ35"/>
    <mergeCell ref="AA36:AE36"/>
    <mergeCell ref="V35:Z35"/>
    <mergeCell ref="V37:Z37"/>
    <mergeCell ref="AA35:AE35"/>
  </mergeCells>
  <pageMargins left="0.39370078740157483" right="0.39370078740157483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59"/>
  <sheetViews>
    <sheetView topLeftCell="A3" zoomScale="90" zoomScaleNormal="90" workbookViewId="0">
      <selection activeCell="B10" sqref="B10:C11"/>
    </sheetView>
  </sheetViews>
  <sheetFormatPr defaultColWidth="9.109375" defaultRowHeight="15.6"/>
  <cols>
    <col min="1" max="1" width="4.6640625" style="7" customWidth="1"/>
    <col min="2" max="2" width="27.33203125" style="7" customWidth="1"/>
    <col min="3" max="3" width="22.33203125" style="7" customWidth="1"/>
    <col min="4" max="5" width="4.6640625" style="7" customWidth="1"/>
    <col min="6" max="6" width="11.5546875" style="7" customWidth="1"/>
    <col min="7" max="7" width="11.33203125" style="7" customWidth="1"/>
    <col min="8" max="8" width="7.44140625" style="7" customWidth="1"/>
    <col min="9" max="9" width="9.88671875" style="7" customWidth="1"/>
    <col min="10" max="10" width="10.44140625" style="7" customWidth="1"/>
    <col min="11" max="11" width="11.44140625" style="7" customWidth="1"/>
    <col min="12" max="12" width="5" style="67" customWidth="1"/>
    <col min="13" max="15" width="4.44140625" style="7" customWidth="1"/>
    <col min="16" max="16" width="4.44140625" style="68" customWidth="1"/>
    <col min="17" max="17" width="6" style="67" customWidth="1"/>
    <col min="18" max="18" width="4.44140625" style="7" customWidth="1"/>
    <col min="19" max="19" width="5.88671875" style="7" customWidth="1"/>
    <col min="20" max="20" width="4.44140625" style="7" customWidth="1"/>
    <col min="21" max="21" width="4.44140625" style="68" customWidth="1"/>
    <col min="22" max="22" width="6.33203125" style="67" customWidth="1"/>
    <col min="23" max="25" width="4.44140625" style="7" customWidth="1"/>
    <col min="26" max="26" width="4.44140625" style="68" customWidth="1"/>
    <col min="27" max="27" width="7.44140625" style="67" customWidth="1"/>
    <col min="28" max="29" width="4.44140625" style="7" customWidth="1"/>
    <col min="30" max="30" width="7.109375" style="7" customWidth="1"/>
    <col min="31" max="31" width="4.44140625" style="68" customWidth="1"/>
    <col min="32" max="32" width="13.33203125" style="69" hidden="1" customWidth="1"/>
    <col min="33" max="33" width="2.109375" style="6" hidden="1" customWidth="1"/>
    <col min="34" max="34" width="2" style="6" hidden="1" customWidth="1"/>
    <col min="35" max="35" width="3" style="6" hidden="1" customWidth="1"/>
    <col min="36" max="36" width="2.109375" style="68" hidden="1" customWidth="1"/>
    <col min="37" max="37" width="2.33203125" style="7" hidden="1" customWidth="1"/>
    <col min="38" max="44" width="0" style="7" hidden="1" customWidth="1"/>
    <col min="45" max="16384" width="9.109375" style="7"/>
  </cols>
  <sheetData>
    <row r="1" spans="1:45" ht="54" customHeight="1">
      <c r="A1" s="5"/>
      <c r="B1" s="138" t="s">
        <v>60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9"/>
      <c r="AD1" s="139"/>
      <c r="AE1" s="139"/>
      <c r="AF1" s="6"/>
      <c r="AJ1" s="7"/>
    </row>
    <row r="2" spans="1:45" ht="25.5" customHeight="1" thickBot="1">
      <c r="A2" s="125" t="s">
        <v>0</v>
      </c>
      <c r="B2" s="127" t="s">
        <v>1</v>
      </c>
      <c r="C2" s="128"/>
      <c r="D2" s="145" t="s">
        <v>2</v>
      </c>
      <c r="E2" s="145" t="s">
        <v>3</v>
      </c>
      <c r="F2" s="132"/>
      <c r="G2" s="132"/>
      <c r="H2" s="132"/>
      <c r="I2" s="132"/>
      <c r="J2" s="132"/>
      <c r="K2" s="132"/>
      <c r="L2" s="130" t="s">
        <v>52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6"/>
      <c r="AJ2" s="7"/>
      <c r="AS2" s="9"/>
    </row>
    <row r="3" spans="1:45" ht="33.75" customHeight="1" thickBot="1">
      <c r="A3" s="126"/>
      <c r="B3" s="128"/>
      <c r="C3" s="128"/>
      <c r="D3" s="146"/>
      <c r="E3" s="146"/>
      <c r="F3" s="131" t="s">
        <v>4</v>
      </c>
      <c r="G3" s="132"/>
      <c r="H3" s="132"/>
      <c r="I3" s="132"/>
      <c r="J3" s="132"/>
      <c r="K3" s="133"/>
      <c r="L3" s="140" t="s">
        <v>5</v>
      </c>
      <c r="M3" s="141"/>
      <c r="N3" s="141"/>
      <c r="O3" s="141"/>
      <c r="P3" s="142"/>
      <c r="Q3" s="140" t="s">
        <v>6</v>
      </c>
      <c r="R3" s="141"/>
      <c r="S3" s="141"/>
      <c r="T3" s="141"/>
      <c r="U3" s="142"/>
      <c r="V3" s="148" t="s">
        <v>7</v>
      </c>
      <c r="W3" s="141"/>
      <c r="X3" s="141"/>
      <c r="Y3" s="141"/>
      <c r="Z3" s="149"/>
      <c r="AA3" s="140" t="s">
        <v>8</v>
      </c>
      <c r="AB3" s="141"/>
      <c r="AC3" s="141"/>
      <c r="AD3" s="141"/>
      <c r="AE3" s="142"/>
      <c r="AF3" s="111"/>
      <c r="AG3" s="111"/>
      <c r="AH3" s="111"/>
      <c r="AI3" s="111"/>
      <c r="AJ3" s="111"/>
      <c r="AS3" s="9"/>
    </row>
    <row r="4" spans="1:45">
      <c r="A4" s="126"/>
      <c r="B4" s="128"/>
      <c r="C4" s="128"/>
      <c r="D4" s="146"/>
      <c r="E4" s="147"/>
      <c r="F4" s="11" t="s">
        <v>9</v>
      </c>
      <c r="G4" s="12" t="s">
        <v>10</v>
      </c>
      <c r="H4" s="8" t="s">
        <v>11</v>
      </c>
      <c r="I4" s="8" t="s">
        <v>12</v>
      </c>
      <c r="J4" s="8" t="s">
        <v>13</v>
      </c>
      <c r="K4" s="10" t="s">
        <v>14</v>
      </c>
      <c r="L4" s="13" t="s">
        <v>10</v>
      </c>
      <c r="M4" s="8" t="s">
        <v>11</v>
      </c>
      <c r="N4" s="8" t="s">
        <v>12</v>
      </c>
      <c r="O4" s="8" t="s">
        <v>13</v>
      </c>
      <c r="P4" s="14" t="s">
        <v>14</v>
      </c>
      <c r="Q4" s="13" t="s">
        <v>10</v>
      </c>
      <c r="R4" s="8" t="s">
        <v>11</v>
      </c>
      <c r="S4" s="8" t="s">
        <v>12</v>
      </c>
      <c r="T4" s="8" t="s">
        <v>13</v>
      </c>
      <c r="U4" s="14" t="s">
        <v>14</v>
      </c>
      <c r="V4" s="12" t="s">
        <v>10</v>
      </c>
      <c r="W4" s="8" t="s">
        <v>11</v>
      </c>
      <c r="X4" s="8" t="s">
        <v>12</v>
      </c>
      <c r="Y4" s="8" t="s">
        <v>13</v>
      </c>
      <c r="Z4" s="10" t="s">
        <v>14</v>
      </c>
      <c r="AA4" s="13" t="s">
        <v>10</v>
      </c>
      <c r="AB4" s="8" t="s">
        <v>11</v>
      </c>
      <c r="AC4" s="8" t="s">
        <v>12</v>
      </c>
      <c r="AD4" s="8" t="s">
        <v>13</v>
      </c>
      <c r="AE4" s="14" t="s">
        <v>14</v>
      </c>
      <c r="AF4" s="6"/>
      <c r="AJ4" s="7"/>
      <c r="AM4" s="15">
        <v>1</v>
      </c>
      <c r="AN4" s="15">
        <v>2</v>
      </c>
      <c r="AO4" s="15">
        <v>3</v>
      </c>
      <c r="AP4" s="15">
        <v>4</v>
      </c>
      <c r="AQ4" s="15">
        <v>5</v>
      </c>
      <c r="AR4" s="15">
        <v>6</v>
      </c>
      <c r="AS4" s="9"/>
    </row>
    <row r="5" spans="1:45" s="29" customFormat="1">
      <c r="A5" s="16" t="s">
        <v>15</v>
      </c>
      <c r="B5" s="122" t="s">
        <v>41</v>
      </c>
      <c r="C5" s="122"/>
      <c r="D5" s="17"/>
      <c r="E5" s="18"/>
      <c r="F5" s="1">
        <f t="shared" ref="F5:F12" si="0">SUM(G5:K5)</f>
        <v>159</v>
      </c>
      <c r="G5" s="19">
        <f>SUM(G6:G11)</f>
        <v>45</v>
      </c>
      <c r="H5" s="19">
        <f t="shared" ref="H5:K5" si="1">SUM(H6:H11)</f>
        <v>0</v>
      </c>
      <c r="I5" s="19">
        <f t="shared" si="1"/>
        <v>90</v>
      </c>
      <c r="J5" s="19">
        <f t="shared" si="1"/>
        <v>0</v>
      </c>
      <c r="K5" s="19">
        <f t="shared" si="1"/>
        <v>24</v>
      </c>
      <c r="L5" s="20"/>
      <c r="M5" s="21"/>
      <c r="N5" s="21"/>
      <c r="O5" s="21"/>
      <c r="P5" s="22"/>
      <c r="Q5" s="20"/>
      <c r="R5" s="21"/>
      <c r="S5" s="21"/>
      <c r="T5" s="21"/>
      <c r="U5" s="22"/>
      <c r="V5" s="23"/>
      <c r="W5" s="21"/>
      <c r="X5" s="21"/>
      <c r="Y5" s="21"/>
      <c r="Z5" s="24"/>
      <c r="AA5" s="25"/>
      <c r="AB5" s="26"/>
      <c r="AC5" s="26"/>
      <c r="AD5" s="26"/>
      <c r="AE5" s="27"/>
      <c r="AF5" s="28"/>
      <c r="AG5" s="28"/>
      <c r="AH5" s="28"/>
      <c r="AI5" s="28"/>
      <c r="AM5" s="30"/>
      <c r="AN5" s="30"/>
      <c r="AO5" s="30"/>
      <c r="AP5" s="30"/>
      <c r="AQ5" s="30"/>
      <c r="AR5" s="30"/>
      <c r="AS5" s="31"/>
    </row>
    <row r="6" spans="1:45" s="29" customFormat="1">
      <c r="A6" s="3">
        <v>1</v>
      </c>
      <c r="B6" s="129" t="s">
        <v>16</v>
      </c>
      <c r="C6" s="129"/>
      <c r="D6" s="3">
        <v>1</v>
      </c>
      <c r="E6" s="32">
        <v>2</v>
      </c>
      <c r="F6" s="33">
        <f t="shared" si="0"/>
        <v>90</v>
      </c>
      <c r="G6" s="34">
        <f t="shared" ref="G6:K9" si="2">L6+Q6+V6+AA6</f>
        <v>0</v>
      </c>
      <c r="H6" s="34">
        <f t="shared" si="2"/>
        <v>0</v>
      </c>
      <c r="I6" s="34">
        <v>90</v>
      </c>
      <c r="J6" s="34">
        <f t="shared" si="2"/>
        <v>0</v>
      </c>
      <c r="K6" s="35">
        <f t="shared" si="2"/>
        <v>0</v>
      </c>
      <c r="L6" s="36"/>
      <c r="M6" s="37"/>
      <c r="N6" s="37">
        <v>30</v>
      </c>
      <c r="O6" s="37"/>
      <c r="P6" s="38"/>
      <c r="Q6" s="36"/>
      <c r="R6" s="37"/>
      <c r="S6" s="37">
        <v>30</v>
      </c>
      <c r="T6" s="37"/>
      <c r="U6" s="38"/>
      <c r="V6" s="39"/>
      <c r="W6" s="37"/>
      <c r="X6" s="75">
        <v>30</v>
      </c>
      <c r="Y6" s="37"/>
      <c r="Z6" s="40"/>
      <c r="AA6" s="36"/>
      <c r="AB6" s="37"/>
      <c r="AC6" s="37"/>
      <c r="AD6" s="37"/>
      <c r="AE6" s="38"/>
      <c r="AF6" s="28"/>
      <c r="AG6" s="28"/>
      <c r="AH6" s="28"/>
      <c r="AI6" s="28"/>
      <c r="AM6" s="30"/>
      <c r="AN6" s="30">
        <v>1</v>
      </c>
      <c r="AO6" s="30">
        <v>1</v>
      </c>
      <c r="AP6" s="30">
        <v>1</v>
      </c>
      <c r="AQ6" s="30">
        <v>2</v>
      </c>
      <c r="AR6" s="30"/>
      <c r="AS6" s="31"/>
    </row>
    <row r="7" spans="1:45" s="29" customFormat="1">
      <c r="A7" s="3">
        <v>2</v>
      </c>
      <c r="B7" s="41" t="s">
        <v>50</v>
      </c>
      <c r="C7" s="42"/>
      <c r="D7" s="3"/>
      <c r="E7" s="32">
        <v>1</v>
      </c>
      <c r="F7" s="33">
        <f t="shared" si="0"/>
        <v>9</v>
      </c>
      <c r="G7" s="34">
        <f t="shared" si="2"/>
        <v>9</v>
      </c>
      <c r="H7" s="34">
        <f t="shared" si="2"/>
        <v>0</v>
      </c>
      <c r="I7" s="34">
        <f t="shared" si="2"/>
        <v>0</v>
      </c>
      <c r="J7" s="34">
        <f t="shared" si="2"/>
        <v>0</v>
      </c>
      <c r="K7" s="35">
        <f t="shared" si="2"/>
        <v>0</v>
      </c>
      <c r="L7" s="36">
        <v>9</v>
      </c>
      <c r="M7" s="37"/>
      <c r="N7" s="37"/>
      <c r="O7" s="37"/>
      <c r="P7" s="38"/>
      <c r="Q7" s="36"/>
      <c r="R7" s="37"/>
      <c r="S7" s="37"/>
      <c r="T7" s="37"/>
      <c r="U7" s="38"/>
      <c r="V7" s="39"/>
      <c r="W7" s="37"/>
      <c r="X7" s="37"/>
      <c r="Y7" s="37"/>
      <c r="Z7" s="40"/>
      <c r="AA7" s="36"/>
      <c r="AB7" s="37"/>
      <c r="AC7" s="37"/>
      <c r="AD7" s="37"/>
      <c r="AE7" s="38"/>
      <c r="AF7" s="28"/>
      <c r="AG7" s="28"/>
      <c r="AH7" s="28"/>
      <c r="AI7" s="28"/>
      <c r="AM7" s="30"/>
      <c r="AN7" s="30"/>
      <c r="AO7" s="30"/>
      <c r="AP7" s="30"/>
      <c r="AQ7" s="30"/>
      <c r="AR7" s="30"/>
      <c r="AS7" s="31"/>
    </row>
    <row r="8" spans="1:45" s="29" customFormat="1" ht="18" customHeight="1">
      <c r="A8" s="3">
        <v>3</v>
      </c>
      <c r="B8" s="129" t="s">
        <v>25</v>
      </c>
      <c r="C8" s="129"/>
      <c r="D8" s="3"/>
      <c r="E8" s="32">
        <v>1</v>
      </c>
      <c r="F8" s="33">
        <f t="shared" si="0"/>
        <v>9</v>
      </c>
      <c r="G8" s="34">
        <f t="shared" si="2"/>
        <v>9</v>
      </c>
      <c r="H8" s="34">
        <f t="shared" si="2"/>
        <v>0</v>
      </c>
      <c r="I8" s="34">
        <f t="shared" si="2"/>
        <v>0</v>
      </c>
      <c r="J8" s="34">
        <f t="shared" si="2"/>
        <v>0</v>
      </c>
      <c r="K8" s="35">
        <f t="shared" si="2"/>
        <v>0</v>
      </c>
      <c r="L8" s="36"/>
      <c r="M8" s="37"/>
      <c r="N8" s="37"/>
      <c r="O8" s="37"/>
      <c r="P8" s="38"/>
      <c r="Q8" s="36">
        <v>9</v>
      </c>
      <c r="R8" s="37"/>
      <c r="S8" s="37"/>
      <c r="T8" s="37"/>
      <c r="U8" s="38"/>
      <c r="V8" s="39"/>
      <c r="W8" s="37"/>
      <c r="X8" s="37"/>
      <c r="Y8" s="37"/>
      <c r="Z8" s="40"/>
      <c r="AA8" s="36"/>
      <c r="AB8" s="37"/>
      <c r="AC8" s="37"/>
      <c r="AD8" s="37"/>
      <c r="AE8" s="38"/>
      <c r="AF8" s="28"/>
      <c r="AG8" s="28"/>
      <c r="AH8" s="28"/>
      <c r="AI8" s="28"/>
      <c r="AM8" s="30"/>
      <c r="AN8" s="30"/>
      <c r="AO8" s="30"/>
      <c r="AP8" s="30">
        <v>2</v>
      </c>
      <c r="AQ8" s="30">
        <v>1</v>
      </c>
      <c r="AR8" s="30"/>
      <c r="AS8" s="31"/>
    </row>
    <row r="9" spans="1:45" s="29" customFormat="1">
      <c r="A9" s="3">
        <v>4</v>
      </c>
      <c r="B9" s="119" t="s">
        <v>51</v>
      </c>
      <c r="C9" s="121"/>
      <c r="D9" s="3"/>
      <c r="E9" s="32">
        <v>1</v>
      </c>
      <c r="F9" s="33">
        <f t="shared" si="0"/>
        <v>9</v>
      </c>
      <c r="G9" s="34">
        <f t="shared" si="2"/>
        <v>9</v>
      </c>
      <c r="H9" s="34">
        <f t="shared" si="2"/>
        <v>0</v>
      </c>
      <c r="I9" s="34">
        <f t="shared" si="2"/>
        <v>0</v>
      </c>
      <c r="J9" s="34">
        <f t="shared" si="2"/>
        <v>0</v>
      </c>
      <c r="K9" s="35">
        <f t="shared" si="2"/>
        <v>0</v>
      </c>
      <c r="L9" s="36"/>
      <c r="M9" s="37"/>
      <c r="N9" s="37"/>
      <c r="O9" s="37"/>
      <c r="P9" s="38"/>
      <c r="Q9" s="36">
        <v>9</v>
      </c>
      <c r="R9" s="37"/>
      <c r="S9" s="37"/>
      <c r="T9" s="37"/>
      <c r="U9" s="38"/>
      <c r="V9" s="39"/>
      <c r="W9" s="37"/>
      <c r="X9" s="37"/>
      <c r="Y9" s="37"/>
      <c r="Z9" s="40"/>
      <c r="AA9" s="36"/>
      <c r="AB9" s="37"/>
      <c r="AC9" s="37"/>
      <c r="AD9" s="37"/>
      <c r="AE9" s="38"/>
      <c r="AF9" s="28"/>
      <c r="AG9" s="28"/>
      <c r="AH9" s="28"/>
      <c r="AI9" s="28"/>
      <c r="AM9" s="30"/>
      <c r="AN9" s="30"/>
      <c r="AO9" s="30"/>
      <c r="AP9" s="30"/>
      <c r="AQ9" s="30"/>
      <c r="AR9" s="43"/>
      <c r="AS9" s="44"/>
    </row>
    <row r="10" spans="1:45" s="29" customFormat="1">
      <c r="A10" s="3">
        <v>5</v>
      </c>
      <c r="B10" s="80" t="s">
        <v>68</v>
      </c>
      <c r="C10" s="81"/>
      <c r="D10" s="3"/>
      <c r="E10" s="32">
        <v>2</v>
      </c>
      <c r="F10" s="85">
        <f t="shared" si="0"/>
        <v>24</v>
      </c>
      <c r="G10" s="74">
        <v>9</v>
      </c>
      <c r="H10" s="34">
        <f t="shared" ref="H10:H11" si="3">M10+R10+W10+AB10</f>
        <v>0</v>
      </c>
      <c r="I10" s="34">
        <f t="shared" ref="I10:I11" si="4">N10+S10+X10+AC10</f>
        <v>0</v>
      </c>
      <c r="J10" s="34">
        <f t="shared" ref="J10:J11" si="5">O10+T10+Y10+AD10</f>
        <v>0</v>
      </c>
      <c r="K10" s="76">
        <v>15</v>
      </c>
      <c r="L10" s="36"/>
      <c r="M10" s="37"/>
      <c r="N10" s="37"/>
      <c r="O10" s="37"/>
      <c r="P10" s="38"/>
      <c r="Q10" s="36"/>
      <c r="R10" s="37"/>
      <c r="S10" s="37"/>
      <c r="T10" s="37"/>
      <c r="U10" s="38"/>
      <c r="V10" s="83">
        <v>9</v>
      </c>
      <c r="W10" s="75"/>
      <c r="X10" s="75"/>
      <c r="Y10" s="75"/>
      <c r="Z10" s="84">
        <v>15</v>
      </c>
      <c r="AA10" s="78"/>
      <c r="AB10" s="75"/>
      <c r="AC10" s="75"/>
      <c r="AD10" s="75"/>
      <c r="AE10" s="77"/>
      <c r="AF10" s="28"/>
      <c r="AG10" s="28"/>
      <c r="AH10" s="28"/>
      <c r="AI10" s="28"/>
      <c r="AM10" s="30"/>
      <c r="AN10" s="30"/>
      <c r="AO10" s="30"/>
      <c r="AP10" s="30"/>
      <c r="AQ10" s="30"/>
      <c r="AR10" s="43"/>
      <c r="AS10" s="31"/>
    </row>
    <row r="11" spans="1:45" s="29" customFormat="1">
      <c r="A11" s="3">
        <v>6</v>
      </c>
      <c r="B11" s="80" t="s">
        <v>70</v>
      </c>
      <c r="C11" s="81"/>
      <c r="D11" s="3"/>
      <c r="E11" s="32">
        <v>2</v>
      </c>
      <c r="F11" s="85">
        <f t="shared" si="0"/>
        <v>18</v>
      </c>
      <c r="G11" s="74">
        <v>9</v>
      </c>
      <c r="H11" s="34">
        <f t="shared" si="3"/>
        <v>0</v>
      </c>
      <c r="I11" s="34">
        <f t="shared" si="4"/>
        <v>0</v>
      </c>
      <c r="J11" s="34">
        <f t="shared" si="5"/>
        <v>0</v>
      </c>
      <c r="K11" s="76">
        <v>9</v>
      </c>
      <c r="L11" s="36"/>
      <c r="M11" s="37"/>
      <c r="N11" s="37"/>
      <c r="O11" s="37"/>
      <c r="P11" s="38"/>
      <c r="Q11" s="36"/>
      <c r="R11" s="37"/>
      <c r="S11" s="37"/>
      <c r="T11" s="37"/>
      <c r="U11" s="38"/>
      <c r="V11" s="83"/>
      <c r="W11" s="75"/>
      <c r="X11" s="75"/>
      <c r="Y11" s="75"/>
      <c r="Z11" s="84"/>
      <c r="AA11" s="78">
        <v>9</v>
      </c>
      <c r="AB11" s="75"/>
      <c r="AC11" s="75"/>
      <c r="AD11" s="75"/>
      <c r="AE11" s="77">
        <v>18</v>
      </c>
      <c r="AF11" s="28"/>
      <c r="AG11" s="28"/>
      <c r="AH11" s="28"/>
      <c r="AI11" s="28"/>
      <c r="AM11" s="30"/>
      <c r="AN11" s="30"/>
      <c r="AO11" s="30"/>
      <c r="AP11" s="30"/>
      <c r="AQ11" s="30"/>
      <c r="AR11" s="43"/>
      <c r="AS11" s="31"/>
    </row>
    <row r="12" spans="1:45" s="29" customFormat="1">
      <c r="A12" s="45" t="s">
        <v>42</v>
      </c>
      <c r="B12" s="150" t="s">
        <v>18</v>
      </c>
      <c r="C12" s="150"/>
      <c r="D12" s="46"/>
      <c r="E12" s="47"/>
      <c r="F12" s="1">
        <f t="shared" si="0"/>
        <v>276</v>
      </c>
      <c r="G12" s="48">
        <f>SUM(G13:G23)</f>
        <v>90</v>
      </c>
      <c r="H12" s="48">
        <f t="shared" ref="H12:K12" si="6">SUM(H13:H23)</f>
        <v>12</v>
      </c>
      <c r="I12" s="48">
        <f t="shared" si="6"/>
        <v>12</v>
      </c>
      <c r="J12" s="48">
        <f t="shared" si="6"/>
        <v>135</v>
      </c>
      <c r="K12" s="48">
        <f t="shared" si="6"/>
        <v>27</v>
      </c>
      <c r="L12" s="50"/>
      <c r="M12" s="46"/>
      <c r="N12" s="46"/>
      <c r="O12" s="46"/>
      <c r="P12" s="51"/>
      <c r="Q12" s="50"/>
      <c r="R12" s="46"/>
      <c r="S12" s="46"/>
      <c r="T12" s="46"/>
      <c r="U12" s="51"/>
      <c r="V12" s="48"/>
      <c r="W12" s="46"/>
      <c r="X12" s="46"/>
      <c r="Y12" s="46"/>
      <c r="Z12" s="47"/>
      <c r="AA12" s="50"/>
      <c r="AB12" s="46"/>
      <c r="AC12" s="46"/>
      <c r="AD12" s="46"/>
      <c r="AE12" s="51"/>
      <c r="AF12" s="28"/>
      <c r="AG12" s="28"/>
      <c r="AH12" s="28"/>
      <c r="AI12" s="28"/>
      <c r="AM12" s="30"/>
      <c r="AN12" s="30"/>
      <c r="AO12" s="30"/>
      <c r="AP12" s="30"/>
      <c r="AQ12" s="30"/>
      <c r="AR12" s="30"/>
      <c r="AS12" s="31"/>
    </row>
    <row r="13" spans="1:45" s="29" customFormat="1">
      <c r="A13" s="3">
        <v>7</v>
      </c>
      <c r="B13" s="129" t="s">
        <v>26</v>
      </c>
      <c r="C13" s="129"/>
      <c r="D13" s="3"/>
      <c r="E13" s="32">
        <v>2</v>
      </c>
      <c r="F13" s="33">
        <f t="shared" ref="F13:F23" si="7">SUM(G13:K13)</f>
        <v>27</v>
      </c>
      <c r="G13" s="34">
        <f>L13+Q13+V13+AA13</f>
        <v>9</v>
      </c>
      <c r="H13" s="34">
        <f>M13+R13+W13+AB13</f>
        <v>0</v>
      </c>
      <c r="I13" s="34">
        <f>N13+S13+X13+AC13</f>
        <v>0</v>
      </c>
      <c r="J13" s="34">
        <f>O13+T13+Y13+AD13</f>
        <v>0</v>
      </c>
      <c r="K13" s="76">
        <v>18</v>
      </c>
      <c r="L13" s="36">
        <v>9</v>
      </c>
      <c r="M13" s="37"/>
      <c r="N13" s="37"/>
      <c r="O13" s="37"/>
      <c r="P13" s="77">
        <v>18</v>
      </c>
      <c r="Q13" s="36"/>
      <c r="R13" s="37"/>
      <c r="S13" s="37"/>
      <c r="T13" s="37"/>
      <c r="U13" s="38"/>
      <c r="V13" s="39"/>
      <c r="W13" s="37"/>
      <c r="X13" s="37"/>
      <c r="Y13" s="37"/>
      <c r="Z13" s="40"/>
      <c r="AA13" s="36"/>
      <c r="AB13" s="37"/>
      <c r="AC13" s="37"/>
      <c r="AD13" s="37"/>
      <c r="AE13" s="38"/>
      <c r="AF13" s="28"/>
      <c r="AG13" s="28"/>
      <c r="AH13" s="28"/>
      <c r="AI13" s="28"/>
      <c r="AM13" s="30"/>
      <c r="AN13" s="30">
        <v>6</v>
      </c>
      <c r="AO13" s="30"/>
      <c r="AP13" s="30"/>
      <c r="AQ13" s="30"/>
      <c r="AR13" s="30"/>
      <c r="AS13" s="31"/>
    </row>
    <row r="14" spans="1:45" s="29" customFormat="1">
      <c r="A14" s="37">
        <v>8</v>
      </c>
      <c r="B14" s="151" t="s">
        <v>30</v>
      </c>
      <c r="C14" s="151"/>
      <c r="D14" s="37"/>
      <c r="E14" s="40">
        <v>2</v>
      </c>
      <c r="F14" s="33">
        <f t="shared" si="7"/>
        <v>27</v>
      </c>
      <c r="G14" s="34">
        <v>9</v>
      </c>
      <c r="H14" s="34">
        <f t="shared" ref="H14:H23" si="8">M14+R14+W14+AB14</f>
        <v>0</v>
      </c>
      <c r="I14" s="34">
        <f t="shared" ref="I14:I22" si="9">N14+S14+X14+AC14</f>
        <v>0</v>
      </c>
      <c r="J14" s="34">
        <f t="shared" ref="J14:J22" si="10">O14+T14+Y14+AD14</f>
        <v>18</v>
      </c>
      <c r="K14" s="35">
        <f t="shared" ref="K14:K23" si="11">P14+U14+Z14+AE14</f>
        <v>0</v>
      </c>
      <c r="L14" s="78">
        <v>18</v>
      </c>
      <c r="M14" s="37"/>
      <c r="N14" s="37"/>
      <c r="O14" s="37">
        <v>18</v>
      </c>
      <c r="P14" s="38"/>
      <c r="Q14" s="36"/>
      <c r="R14" s="37"/>
      <c r="S14" s="37"/>
      <c r="T14" s="37"/>
      <c r="U14" s="38"/>
      <c r="V14" s="39"/>
      <c r="W14" s="37"/>
      <c r="X14" s="37"/>
      <c r="Y14" s="37"/>
      <c r="Z14" s="40"/>
      <c r="AA14" s="36"/>
      <c r="AB14" s="37"/>
      <c r="AC14" s="37"/>
      <c r="AD14" s="37"/>
      <c r="AE14" s="38"/>
      <c r="AF14" s="28"/>
      <c r="AG14" s="28"/>
      <c r="AH14" s="28"/>
      <c r="AI14" s="28"/>
      <c r="AM14" s="30">
        <v>6</v>
      </c>
      <c r="AN14" s="30"/>
      <c r="AO14" s="30"/>
      <c r="AP14" s="30"/>
      <c r="AQ14" s="30"/>
      <c r="AR14" s="30"/>
      <c r="AS14" s="31"/>
    </row>
    <row r="15" spans="1:45" ht="19.5" customHeight="1">
      <c r="A15" s="3">
        <v>9</v>
      </c>
      <c r="B15" s="119" t="s">
        <v>32</v>
      </c>
      <c r="C15" s="121"/>
      <c r="D15" s="3">
        <v>1</v>
      </c>
      <c r="E15" s="32">
        <v>1</v>
      </c>
      <c r="F15" s="33">
        <f t="shared" si="7"/>
        <v>27</v>
      </c>
      <c r="G15" s="34">
        <f t="shared" ref="G15:G23" si="12">L15+Q15+V15+AA15</f>
        <v>9</v>
      </c>
      <c r="H15" s="34">
        <f t="shared" si="8"/>
        <v>0</v>
      </c>
      <c r="I15" s="34">
        <f t="shared" si="9"/>
        <v>0</v>
      </c>
      <c r="J15" s="34">
        <f t="shared" si="10"/>
        <v>18</v>
      </c>
      <c r="K15" s="35">
        <f t="shared" si="11"/>
        <v>0</v>
      </c>
      <c r="L15" s="52"/>
      <c r="M15" s="3"/>
      <c r="N15" s="3"/>
      <c r="O15" s="3"/>
      <c r="P15" s="38"/>
      <c r="Q15" s="36">
        <v>9</v>
      </c>
      <c r="R15" s="37"/>
      <c r="S15" s="37"/>
      <c r="T15" s="37">
        <v>18</v>
      </c>
      <c r="U15" s="38"/>
      <c r="V15" s="39"/>
      <c r="W15" s="37"/>
      <c r="X15" s="37"/>
      <c r="Y15" s="37"/>
      <c r="Z15" s="40"/>
      <c r="AA15" s="36"/>
      <c r="AB15" s="37"/>
      <c r="AC15" s="37"/>
      <c r="AD15" s="37"/>
      <c r="AE15" s="38"/>
      <c r="AF15" s="6"/>
      <c r="AJ15" s="7"/>
      <c r="AM15" s="30"/>
      <c r="AN15" s="30"/>
      <c r="AO15" s="30"/>
      <c r="AP15" s="30"/>
      <c r="AQ15" s="30">
        <v>5</v>
      </c>
      <c r="AR15" s="30"/>
      <c r="AS15" s="9"/>
    </row>
    <row r="16" spans="1:45" s="29" customFormat="1">
      <c r="A16" s="37">
        <v>10</v>
      </c>
      <c r="B16" s="152" t="s">
        <v>49</v>
      </c>
      <c r="C16" s="152"/>
      <c r="D16" s="37">
        <v>1</v>
      </c>
      <c r="E16" s="40">
        <v>1</v>
      </c>
      <c r="F16" s="33">
        <f t="shared" si="7"/>
        <v>21</v>
      </c>
      <c r="G16" s="34">
        <f t="shared" si="12"/>
        <v>9</v>
      </c>
      <c r="H16" s="34">
        <v>12</v>
      </c>
      <c r="I16" s="34">
        <f t="shared" si="9"/>
        <v>0</v>
      </c>
      <c r="J16" s="34">
        <f t="shared" si="10"/>
        <v>0</v>
      </c>
      <c r="K16" s="35">
        <f t="shared" si="11"/>
        <v>0</v>
      </c>
      <c r="L16" s="36"/>
      <c r="M16" s="37"/>
      <c r="N16" s="37"/>
      <c r="O16" s="37"/>
      <c r="P16" s="38"/>
      <c r="Q16" s="36"/>
      <c r="R16" s="37"/>
      <c r="S16" s="37"/>
      <c r="T16" s="37"/>
      <c r="U16" s="38"/>
      <c r="V16" s="39"/>
      <c r="W16" s="37"/>
      <c r="X16" s="37"/>
      <c r="Y16" s="37"/>
      <c r="Z16" s="40"/>
      <c r="AA16" s="36">
        <v>9</v>
      </c>
      <c r="AB16" s="37">
        <v>12</v>
      </c>
      <c r="AC16" s="37"/>
      <c r="AD16" s="37"/>
      <c r="AE16" s="38"/>
      <c r="AF16" s="28"/>
      <c r="AG16" s="28"/>
      <c r="AH16" s="28"/>
      <c r="AI16" s="28"/>
      <c r="AM16" s="30"/>
      <c r="AN16" s="30">
        <v>4</v>
      </c>
      <c r="AO16" s="30"/>
      <c r="AP16" s="30"/>
      <c r="AQ16" s="30"/>
      <c r="AR16" s="30"/>
      <c r="AS16" s="31"/>
    </row>
    <row r="17" spans="1:46" s="29" customFormat="1">
      <c r="A17" s="3">
        <v>11</v>
      </c>
      <c r="B17" s="134" t="s">
        <v>38</v>
      </c>
      <c r="C17" s="135"/>
      <c r="D17" s="37"/>
      <c r="E17" s="40">
        <v>2</v>
      </c>
      <c r="F17" s="33">
        <f t="shared" si="7"/>
        <v>27</v>
      </c>
      <c r="G17" s="34">
        <f t="shared" si="12"/>
        <v>9</v>
      </c>
      <c r="H17" s="34">
        <f t="shared" si="8"/>
        <v>0</v>
      </c>
      <c r="I17" s="34">
        <f t="shared" si="9"/>
        <v>0</v>
      </c>
      <c r="J17" s="34">
        <v>18</v>
      </c>
      <c r="K17" s="35">
        <f t="shared" si="11"/>
        <v>0</v>
      </c>
      <c r="L17" s="36"/>
      <c r="M17" s="37"/>
      <c r="N17" s="37"/>
      <c r="O17" s="37"/>
      <c r="P17" s="38"/>
      <c r="Q17" s="36"/>
      <c r="R17" s="37"/>
      <c r="S17" s="37"/>
      <c r="T17" s="37"/>
      <c r="U17" s="38"/>
      <c r="V17" s="39">
        <v>9</v>
      </c>
      <c r="W17" s="37"/>
      <c r="X17" s="37"/>
      <c r="Y17" s="37">
        <v>12</v>
      </c>
      <c r="Z17" s="40"/>
      <c r="AA17" s="36"/>
      <c r="AB17" s="37"/>
      <c r="AC17" s="37"/>
      <c r="AD17" s="37"/>
      <c r="AE17" s="38"/>
      <c r="AF17" s="28"/>
      <c r="AG17" s="28"/>
      <c r="AH17" s="28"/>
      <c r="AI17" s="28"/>
      <c r="AM17" s="30"/>
      <c r="AN17" s="30"/>
      <c r="AO17" s="30"/>
      <c r="AP17" s="30"/>
      <c r="AQ17" s="30"/>
      <c r="AR17" s="30"/>
      <c r="AS17" s="31"/>
    </row>
    <row r="18" spans="1:46">
      <c r="A18" s="37">
        <v>12</v>
      </c>
      <c r="B18" s="136" t="s">
        <v>37</v>
      </c>
      <c r="C18" s="136"/>
      <c r="D18" s="3"/>
      <c r="E18" s="32">
        <v>2</v>
      </c>
      <c r="F18" s="33">
        <f t="shared" si="7"/>
        <v>21</v>
      </c>
      <c r="G18" s="34">
        <f t="shared" si="12"/>
        <v>9</v>
      </c>
      <c r="H18" s="34">
        <f t="shared" si="8"/>
        <v>0</v>
      </c>
      <c r="I18" s="34">
        <v>12</v>
      </c>
      <c r="J18" s="34">
        <f t="shared" si="10"/>
        <v>0</v>
      </c>
      <c r="K18" s="35">
        <f t="shared" si="11"/>
        <v>0</v>
      </c>
      <c r="L18" s="52"/>
      <c r="M18" s="3"/>
      <c r="N18" s="3"/>
      <c r="O18" s="3"/>
      <c r="P18" s="38"/>
      <c r="Q18" s="36">
        <v>9</v>
      </c>
      <c r="R18" s="37"/>
      <c r="S18" s="37">
        <v>18</v>
      </c>
      <c r="T18" s="37"/>
      <c r="U18" s="38"/>
      <c r="V18" s="39"/>
      <c r="W18" s="37"/>
      <c r="X18" s="37"/>
      <c r="Y18" s="37"/>
      <c r="Z18" s="40"/>
      <c r="AA18" s="36"/>
      <c r="AB18" s="37"/>
      <c r="AC18" s="37"/>
      <c r="AD18" s="37"/>
      <c r="AE18" s="38"/>
      <c r="AF18" s="6"/>
      <c r="AJ18" s="7"/>
      <c r="AM18" s="30"/>
      <c r="AN18" s="30"/>
      <c r="AO18" s="30"/>
      <c r="AP18" s="30"/>
      <c r="AQ18" s="30"/>
      <c r="AR18" s="30">
        <v>3</v>
      </c>
      <c r="AS18" s="9"/>
      <c r="AT18" s="53"/>
    </row>
    <row r="19" spans="1:46">
      <c r="A19" s="3">
        <v>13</v>
      </c>
      <c r="B19" s="143" t="s">
        <v>39</v>
      </c>
      <c r="C19" s="144"/>
      <c r="D19" s="3">
        <v>1</v>
      </c>
      <c r="E19" s="32">
        <v>1</v>
      </c>
      <c r="F19" s="33">
        <f t="shared" si="7"/>
        <v>27</v>
      </c>
      <c r="G19" s="34">
        <f t="shared" si="12"/>
        <v>9</v>
      </c>
      <c r="H19" s="34">
        <f t="shared" si="8"/>
        <v>0</v>
      </c>
      <c r="I19" s="34">
        <f t="shared" si="9"/>
        <v>0</v>
      </c>
      <c r="J19" s="34">
        <f t="shared" si="10"/>
        <v>18</v>
      </c>
      <c r="K19" s="35">
        <f t="shared" si="11"/>
        <v>0</v>
      </c>
      <c r="L19" s="52"/>
      <c r="M19" s="3"/>
      <c r="N19" s="3"/>
      <c r="O19" s="3"/>
      <c r="P19" s="38"/>
      <c r="Q19" s="36">
        <v>9</v>
      </c>
      <c r="R19" s="37"/>
      <c r="S19" s="37"/>
      <c r="T19" s="37">
        <v>18</v>
      </c>
      <c r="U19" s="38"/>
      <c r="V19" s="39"/>
      <c r="W19" s="37"/>
      <c r="X19" s="37"/>
      <c r="Y19" s="37"/>
      <c r="Z19" s="40"/>
      <c r="AA19" s="36"/>
      <c r="AB19" s="37"/>
      <c r="AC19" s="37"/>
      <c r="AD19" s="37"/>
      <c r="AE19" s="38"/>
      <c r="AF19" s="6"/>
      <c r="AJ19" s="7"/>
      <c r="AM19" s="30"/>
      <c r="AN19" s="30"/>
      <c r="AO19" s="30"/>
      <c r="AP19" s="30"/>
      <c r="AQ19" s="30"/>
      <c r="AR19" s="30"/>
      <c r="AS19" s="9"/>
    </row>
    <row r="20" spans="1:46">
      <c r="A20" s="37">
        <v>14</v>
      </c>
      <c r="B20" s="143" t="s">
        <v>33</v>
      </c>
      <c r="C20" s="144"/>
      <c r="D20" s="3">
        <v>1</v>
      </c>
      <c r="E20" s="32">
        <v>1</v>
      </c>
      <c r="F20" s="33">
        <f t="shared" si="7"/>
        <v>27</v>
      </c>
      <c r="G20" s="34">
        <f t="shared" si="12"/>
        <v>9</v>
      </c>
      <c r="H20" s="34">
        <f t="shared" si="8"/>
        <v>0</v>
      </c>
      <c r="I20" s="34">
        <f t="shared" si="9"/>
        <v>0</v>
      </c>
      <c r="J20" s="34">
        <v>18</v>
      </c>
      <c r="K20" s="35">
        <f t="shared" si="11"/>
        <v>0</v>
      </c>
      <c r="L20" s="52">
        <v>9</v>
      </c>
      <c r="M20" s="3"/>
      <c r="N20" s="3"/>
      <c r="O20" s="3">
        <v>18</v>
      </c>
      <c r="P20" s="54"/>
      <c r="Q20" s="52"/>
      <c r="R20" s="3"/>
      <c r="S20" s="3"/>
      <c r="T20" s="3"/>
      <c r="U20" s="54"/>
      <c r="V20" s="34"/>
      <c r="W20" s="3"/>
      <c r="X20" s="3"/>
      <c r="Y20" s="3"/>
      <c r="Z20" s="32"/>
      <c r="AA20" s="52"/>
      <c r="AB20" s="3"/>
      <c r="AC20" s="3"/>
      <c r="AD20" s="3"/>
      <c r="AE20" s="54"/>
      <c r="AF20" s="6"/>
      <c r="AJ20" s="7"/>
      <c r="AM20" s="3"/>
      <c r="AN20" s="3"/>
      <c r="AO20" s="3"/>
      <c r="AP20" s="3"/>
      <c r="AQ20" s="3"/>
      <c r="AR20" s="3"/>
      <c r="AS20" s="9"/>
    </row>
    <row r="21" spans="1:46">
      <c r="A21" s="3">
        <v>15</v>
      </c>
      <c r="B21" s="129" t="s">
        <v>27</v>
      </c>
      <c r="C21" s="129"/>
      <c r="D21" s="3"/>
      <c r="E21" s="32">
        <v>2</v>
      </c>
      <c r="F21" s="33">
        <f t="shared" si="7"/>
        <v>27</v>
      </c>
      <c r="G21" s="34">
        <f t="shared" si="12"/>
        <v>9</v>
      </c>
      <c r="H21" s="34">
        <f t="shared" si="8"/>
        <v>0</v>
      </c>
      <c r="I21" s="34">
        <f t="shared" si="9"/>
        <v>0</v>
      </c>
      <c r="J21" s="34">
        <f t="shared" si="10"/>
        <v>18</v>
      </c>
      <c r="K21" s="35">
        <f t="shared" si="11"/>
        <v>0</v>
      </c>
      <c r="L21" s="36"/>
      <c r="M21" s="37"/>
      <c r="N21" s="37"/>
      <c r="O21" s="37"/>
      <c r="P21" s="38"/>
      <c r="Q21" s="36"/>
      <c r="R21" s="37"/>
      <c r="S21" s="37"/>
      <c r="T21" s="37"/>
      <c r="U21" s="38"/>
      <c r="V21" s="39">
        <v>9</v>
      </c>
      <c r="W21" s="37"/>
      <c r="X21" s="37"/>
      <c r="Y21" s="37">
        <v>18</v>
      </c>
      <c r="Z21" s="40"/>
      <c r="AA21" s="36"/>
      <c r="AB21" s="37"/>
      <c r="AC21" s="37"/>
      <c r="AD21" s="37"/>
      <c r="AE21" s="38"/>
      <c r="AF21" s="6"/>
      <c r="AJ21" s="7"/>
      <c r="AM21" s="30"/>
      <c r="AN21" s="30"/>
      <c r="AO21" s="30"/>
      <c r="AP21" s="30"/>
      <c r="AQ21" s="30">
        <v>5</v>
      </c>
      <c r="AR21" s="30"/>
      <c r="AS21" s="9"/>
    </row>
    <row r="22" spans="1:46">
      <c r="A22" s="37">
        <v>16</v>
      </c>
      <c r="B22" s="136" t="s">
        <v>34</v>
      </c>
      <c r="C22" s="136"/>
      <c r="D22" s="3">
        <v>1</v>
      </c>
      <c r="E22" s="32">
        <v>1</v>
      </c>
      <c r="F22" s="33">
        <f t="shared" si="7"/>
        <v>18</v>
      </c>
      <c r="G22" s="34">
        <f t="shared" si="12"/>
        <v>9</v>
      </c>
      <c r="H22" s="34">
        <f t="shared" si="8"/>
        <v>0</v>
      </c>
      <c r="I22" s="34">
        <f t="shared" si="9"/>
        <v>0</v>
      </c>
      <c r="J22" s="34">
        <f t="shared" si="10"/>
        <v>0</v>
      </c>
      <c r="K22" s="35">
        <v>9</v>
      </c>
      <c r="L22" s="52"/>
      <c r="M22" s="3"/>
      <c r="N22" s="3"/>
      <c r="O22" s="3"/>
      <c r="P22" s="38"/>
      <c r="Q22" s="36"/>
      <c r="R22" s="37"/>
      <c r="S22" s="37"/>
      <c r="T22" s="37"/>
      <c r="U22" s="38"/>
      <c r="V22" s="39"/>
      <c r="W22" s="37"/>
      <c r="X22" s="37"/>
      <c r="Y22" s="37"/>
      <c r="Z22" s="40"/>
      <c r="AA22" s="36">
        <v>9</v>
      </c>
      <c r="AB22" s="37"/>
      <c r="AC22" s="37"/>
      <c r="AD22" s="37"/>
      <c r="AE22" s="38">
        <v>9</v>
      </c>
      <c r="AF22" s="6"/>
      <c r="AJ22" s="7"/>
      <c r="AM22" s="30"/>
      <c r="AN22" s="30"/>
      <c r="AO22" s="30">
        <v>4</v>
      </c>
      <c r="AP22" s="30"/>
      <c r="AQ22" s="30"/>
      <c r="AR22" s="30"/>
      <c r="AS22" s="9"/>
    </row>
    <row r="23" spans="1:46">
      <c r="A23" s="3">
        <v>17</v>
      </c>
      <c r="B23" s="143" t="s">
        <v>36</v>
      </c>
      <c r="C23" s="144"/>
      <c r="D23" s="3"/>
      <c r="E23" s="32">
        <v>1</v>
      </c>
      <c r="F23" s="33">
        <f t="shared" si="7"/>
        <v>27</v>
      </c>
      <c r="G23" s="34">
        <f t="shared" si="12"/>
        <v>0</v>
      </c>
      <c r="H23" s="34">
        <f t="shared" si="8"/>
        <v>0</v>
      </c>
      <c r="I23" s="34">
        <f>N23*9+S23*9+X23*9+AC23*9</f>
        <v>0</v>
      </c>
      <c r="J23" s="74">
        <v>27</v>
      </c>
      <c r="K23" s="35">
        <f t="shared" si="11"/>
        <v>0</v>
      </c>
      <c r="L23" s="52"/>
      <c r="M23" s="3"/>
      <c r="N23" s="3"/>
      <c r="O23" s="79">
        <v>27</v>
      </c>
      <c r="P23" s="38"/>
      <c r="Q23" s="36"/>
      <c r="R23" s="37"/>
      <c r="S23" s="37"/>
      <c r="T23" s="37"/>
      <c r="U23" s="38"/>
      <c r="V23" s="39"/>
      <c r="W23" s="37"/>
      <c r="X23" s="37"/>
      <c r="Y23" s="37"/>
      <c r="Z23" s="40"/>
      <c r="AA23" s="36"/>
      <c r="AB23" s="37"/>
      <c r="AC23" s="37"/>
      <c r="AD23" s="37"/>
      <c r="AE23" s="38"/>
      <c r="AF23" s="6"/>
      <c r="AJ23" s="7"/>
      <c r="AM23" s="30"/>
      <c r="AN23" s="30"/>
      <c r="AO23" s="30"/>
      <c r="AP23" s="30"/>
      <c r="AQ23" s="30"/>
      <c r="AR23" s="30"/>
      <c r="AS23" s="9"/>
    </row>
    <row r="24" spans="1:46" ht="19.5" customHeight="1">
      <c r="A24" s="16" t="s">
        <v>17</v>
      </c>
      <c r="B24" s="122" t="s">
        <v>43</v>
      </c>
      <c r="C24" s="137"/>
      <c r="D24" s="17"/>
      <c r="E24" s="18"/>
      <c r="F24" s="1">
        <f t="shared" ref="F24:F31" si="13">SUM(G24:K24)</f>
        <v>135</v>
      </c>
      <c r="G24" s="19">
        <f>SUM(G25:G29)</f>
        <v>45</v>
      </c>
      <c r="H24" s="19">
        <f t="shared" ref="H24:K24" si="14">SUM(H25:H29)</f>
        <v>18</v>
      </c>
      <c r="I24" s="19">
        <f t="shared" si="14"/>
        <v>0</v>
      </c>
      <c r="J24" s="19">
        <f t="shared" si="14"/>
        <v>72</v>
      </c>
      <c r="K24" s="19">
        <f t="shared" si="14"/>
        <v>0</v>
      </c>
      <c r="L24" s="55"/>
      <c r="M24" s="17"/>
      <c r="N24" s="17"/>
      <c r="O24" s="17"/>
      <c r="P24" s="56"/>
      <c r="Q24" s="55"/>
      <c r="R24" s="17"/>
      <c r="S24" s="17"/>
      <c r="T24" s="17"/>
      <c r="U24" s="56"/>
      <c r="V24" s="19"/>
      <c r="W24" s="17"/>
      <c r="X24" s="17"/>
      <c r="Y24" s="17"/>
      <c r="Z24" s="18"/>
      <c r="AA24" s="55"/>
      <c r="AB24" s="17"/>
      <c r="AC24" s="17"/>
      <c r="AD24" s="17"/>
      <c r="AE24" s="56"/>
      <c r="AF24" s="6"/>
      <c r="AJ24" s="7"/>
      <c r="AM24" s="30"/>
      <c r="AN24" s="30"/>
      <c r="AO24" s="30"/>
      <c r="AP24" s="30"/>
      <c r="AQ24" s="30"/>
      <c r="AR24" s="30"/>
      <c r="AS24" s="9"/>
    </row>
    <row r="25" spans="1:46" s="29" customFormat="1">
      <c r="A25" s="3">
        <v>18</v>
      </c>
      <c r="B25" s="157" t="s">
        <v>28</v>
      </c>
      <c r="C25" s="159"/>
      <c r="D25" s="37">
        <v>1</v>
      </c>
      <c r="E25" s="40">
        <v>1</v>
      </c>
      <c r="F25" s="33">
        <f t="shared" si="13"/>
        <v>27</v>
      </c>
      <c r="G25" s="34">
        <f>L25+Q25+V25+AA25</f>
        <v>9</v>
      </c>
      <c r="H25" s="34">
        <f>M25+R25+W25+AB25</f>
        <v>18</v>
      </c>
      <c r="I25" s="34">
        <f>N25+S25+X25+AC25</f>
        <v>0</v>
      </c>
      <c r="J25" s="34">
        <f>O25+T25+Y25+AD25</f>
        <v>0</v>
      </c>
      <c r="K25" s="35">
        <f>P25+U25+Z25+AE25</f>
        <v>0</v>
      </c>
      <c r="L25" s="36">
        <v>9</v>
      </c>
      <c r="M25" s="37">
        <v>18</v>
      </c>
      <c r="N25" s="37"/>
      <c r="O25" s="37"/>
      <c r="P25" s="38"/>
      <c r="Q25" s="36"/>
      <c r="R25" s="37"/>
      <c r="S25" s="37"/>
      <c r="T25" s="37"/>
      <c r="U25" s="38"/>
      <c r="V25" s="39"/>
      <c r="W25" s="37"/>
      <c r="X25" s="37"/>
      <c r="Y25" s="37"/>
      <c r="Z25" s="40"/>
      <c r="AA25" s="36"/>
      <c r="AB25" s="37"/>
      <c r="AC25" s="37"/>
      <c r="AD25" s="37"/>
      <c r="AE25" s="38"/>
      <c r="AF25" s="28"/>
      <c r="AG25" s="28"/>
      <c r="AH25" s="28"/>
      <c r="AI25" s="28"/>
      <c r="AM25" s="30"/>
      <c r="AN25" s="30"/>
      <c r="AO25" s="30">
        <v>6</v>
      </c>
      <c r="AP25" s="30">
        <v>5</v>
      </c>
      <c r="AQ25" s="30"/>
      <c r="AR25" s="30"/>
      <c r="AS25" s="31"/>
    </row>
    <row r="26" spans="1:46" s="29" customFormat="1">
      <c r="A26" s="3">
        <v>19</v>
      </c>
      <c r="B26" s="157" t="s">
        <v>29</v>
      </c>
      <c r="C26" s="157"/>
      <c r="D26" s="37">
        <v>1</v>
      </c>
      <c r="E26" s="40">
        <v>1</v>
      </c>
      <c r="F26" s="33">
        <f t="shared" si="13"/>
        <v>27</v>
      </c>
      <c r="G26" s="34">
        <f t="shared" ref="G26:G31" si="15">L26+Q26+V26+AA26</f>
        <v>9</v>
      </c>
      <c r="H26" s="34">
        <f t="shared" ref="H26:H31" si="16">M26+R26+W26+AB26</f>
        <v>0</v>
      </c>
      <c r="I26" s="34">
        <f t="shared" ref="I26:I31" si="17">N26+S26+X26+AC26</f>
        <v>0</v>
      </c>
      <c r="J26" s="34">
        <v>18</v>
      </c>
      <c r="K26" s="35">
        <f t="shared" ref="K26:K29" si="18">P26+U26+Z26+AE26</f>
        <v>0</v>
      </c>
      <c r="L26" s="36"/>
      <c r="M26" s="37"/>
      <c r="N26" s="37"/>
      <c r="O26" s="37"/>
      <c r="P26" s="38"/>
      <c r="Q26" s="36">
        <v>9</v>
      </c>
      <c r="R26" s="37"/>
      <c r="S26" s="37"/>
      <c r="T26" s="37">
        <v>18</v>
      </c>
      <c r="U26" s="38"/>
      <c r="V26" s="39"/>
      <c r="W26" s="37"/>
      <c r="X26" s="37"/>
      <c r="Y26" s="37"/>
      <c r="Z26" s="40"/>
      <c r="AA26" s="36"/>
      <c r="AB26" s="37"/>
      <c r="AC26" s="37"/>
      <c r="AD26" s="37"/>
      <c r="AE26" s="38"/>
      <c r="AF26" s="28"/>
      <c r="AG26" s="28"/>
      <c r="AH26" s="28"/>
      <c r="AI26" s="28"/>
      <c r="AM26" s="30"/>
      <c r="AN26" s="30"/>
      <c r="AO26" s="30"/>
      <c r="AP26" s="30">
        <v>6</v>
      </c>
      <c r="AQ26" s="30"/>
      <c r="AR26" s="30"/>
      <c r="AS26" s="31"/>
    </row>
    <row r="27" spans="1:46">
      <c r="A27" s="3">
        <v>20</v>
      </c>
      <c r="B27" s="136" t="s">
        <v>40</v>
      </c>
      <c r="C27" s="136"/>
      <c r="D27" s="3">
        <v>1</v>
      </c>
      <c r="E27" s="32">
        <v>1</v>
      </c>
      <c r="F27" s="33">
        <f t="shared" si="13"/>
        <v>27</v>
      </c>
      <c r="G27" s="34">
        <f t="shared" si="15"/>
        <v>9</v>
      </c>
      <c r="H27" s="34">
        <f t="shared" si="16"/>
        <v>0</v>
      </c>
      <c r="I27" s="34">
        <f t="shared" si="17"/>
        <v>0</v>
      </c>
      <c r="J27" s="34">
        <f t="shared" ref="J27:J31" si="19">O27+T27+Y27+AD27</f>
        <v>18</v>
      </c>
      <c r="K27" s="35">
        <f t="shared" si="18"/>
        <v>0</v>
      </c>
      <c r="L27" s="52"/>
      <c r="M27" s="3"/>
      <c r="N27" s="3"/>
      <c r="O27" s="3"/>
      <c r="P27" s="38"/>
      <c r="Q27" s="36"/>
      <c r="R27" s="37"/>
      <c r="S27" s="37"/>
      <c r="T27" s="37"/>
      <c r="U27" s="38"/>
      <c r="V27" s="39">
        <v>9</v>
      </c>
      <c r="W27" s="37"/>
      <c r="X27" s="37"/>
      <c r="Y27" s="37">
        <v>18</v>
      </c>
      <c r="Z27" s="40"/>
      <c r="AA27" s="36"/>
      <c r="AB27" s="37"/>
      <c r="AC27" s="37"/>
      <c r="AD27" s="37"/>
      <c r="AE27" s="38"/>
      <c r="AF27" s="6"/>
      <c r="AJ27" s="7"/>
      <c r="AM27" s="30"/>
      <c r="AN27" s="30"/>
      <c r="AO27" s="30"/>
      <c r="AP27" s="30"/>
      <c r="AQ27" s="30">
        <v>4</v>
      </c>
      <c r="AR27" s="30">
        <v>4</v>
      </c>
      <c r="AS27" s="9"/>
    </row>
    <row r="28" spans="1:46" s="29" customFormat="1">
      <c r="A28" s="3">
        <v>21</v>
      </c>
      <c r="B28" s="157" t="s">
        <v>35</v>
      </c>
      <c r="C28" s="157"/>
      <c r="D28" s="37">
        <v>1</v>
      </c>
      <c r="E28" s="40">
        <v>1</v>
      </c>
      <c r="F28" s="33">
        <f t="shared" si="13"/>
        <v>27</v>
      </c>
      <c r="G28" s="34">
        <f t="shared" si="15"/>
        <v>9</v>
      </c>
      <c r="H28" s="34">
        <f t="shared" si="16"/>
        <v>0</v>
      </c>
      <c r="I28" s="34">
        <f t="shared" si="17"/>
        <v>0</v>
      </c>
      <c r="J28" s="34">
        <f t="shared" si="19"/>
        <v>18</v>
      </c>
      <c r="K28" s="35">
        <f t="shared" si="18"/>
        <v>0</v>
      </c>
      <c r="L28" s="36"/>
      <c r="M28" s="37"/>
      <c r="N28" s="37"/>
      <c r="O28" s="37"/>
      <c r="P28" s="38"/>
      <c r="Q28" s="36"/>
      <c r="R28" s="37"/>
      <c r="S28" s="37"/>
      <c r="T28" s="37"/>
      <c r="U28" s="38"/>
      <c r="V28" s="39">
        <v>9</v>
      </c>
      <c r="W28" s="37"/>
      <c r="X28" s="37"/>
      <c r="Y28" s="37">
        <v>18</v>
      </c>
      <c r="Z28" s="40"/>
      <c r="AA28" s="36"/>
      <c r="AB28" s="37"/>
      <c r="AC28" s="37"/>
      <c r="AD28" s="37"/>
      <c r="AE28" s="38"/>
      <c r="AF28" s="28"/>
      <c r="AG28" s="28"/>
      <c r="AH28" s="28"/>
      <c r="AI28" s="28"/>
      <c r="AM28" s="30"/>
      <c r="AN28" s="30"/>
      <c r="AO28" s="30"/>
      <c r="AP28" s="30"/>
      <c r="AQ28" s="30">
        <v>7</v>
      </c>
      <c r="AR28" s="30"/>
      <c r="AS28" s="31"/>
    </row>
    <row r="29" spans="1:46">
      <c r="A29" s="3">
        <v>22</v>
      </c>
      <c r="B29" s="158" t="s">
        <v>24</v>
      </c>
      <c r="C29" s="158"/>
      <c r="D29" s="3">
        <v>1</v>
      </c>
      <c r="E29" s="32">
        <v>1</v>
      </c>
      <c r="F29" s="33">
        <f t="shared" si="13"/>
        <v>27</v>
      </c>
      <c r="G29" s="34">
        <v>9</v>
      </c>
      <c r="H29" s="34">
        <f t="shared" si="16"/>
        <v>0</v>
      </c>
      <c r="I29" s="34">
        <f t="shared" si="17"/>
        <v>0</v>
      </c>
      <c r="J29" s="34">
        <f t="shared" si="19"/>
        <v>18</v>
      </c>
      <c r="K29" s="35">
        <f t="shared" si="18"/>
        <v>0</v>
      </c>
      <c r="L29" s="52"/>
      <c r="M29" s="3"/>
      <c r="N29" s="3"/>
      <c r="O29" s="3"/>
      <c r="P29" s="38"/>
      <c r="Q29" s="36"/>
      <c r="R29" s="37"/>
      <c r="S29" s="37"/>
      <c r="T29" s="37"/>
      <c r="U29" s="38"/>
      <c r="V29" s="39"/>
      <c r="W29" s="37"/>
      <c r="X29" s="37"/>
      <c r="Y29" s="37"/>
      <c r="Z29" s="40"/>
      <c r="AA29" s="78">
        <v>9</v>
      </c>
      <c r="AB29" s="75"/>
      <c r="AC29" s="75"/>
      <c r="AD29" s="75">
        <v>18</v>
      </c>
      <c r="AE29" s="38"/>
      <c r="AF29" s="6"/>
      <c r="AJ29" s="7"/>
      <c r="AM29" s="30"/>
      <c r="AN29" s="30"/>
      <c r="AO29" s="30"/>
      <c r="AP29" s="30"/>
      <c r="AQ29" s="30"/>
      <c r="AR29" s="30">
        <v>7</v>
      </c>
      <c r="AS29" s="9"/>
    </row>
    <row r="30" spans="1:46">
      <c r="A30" s="16" t="s">
        <v>64</v>
      </c>
      <c r="B30" s="160" t="s">
        <v>66</v>
      </c>
      <c r="C30" s="161"/>
      <c r="D30" s="17"/>
      <c r="E30" s="18"/>
      <c r="F30" s="103">
        <f>SUM(G30:K30)</f>
        <v>76</v>
      </c>
      <c r="G30" s="19">
        <f>G31</f>
        <v>0</v>
      </c>
      <c r="H30" s="19">
        <f t="shared" ref="H30:K30" si="20">H31</f>
        <v>0</v>
      </c>
      <c r="I30" s="19">
        <f t="shared" si="20"/>
        <v>0</v>
      </c>
      <c r="J30" s="19">
        <f t="shared" si="20"/>
        <v>0</v>
      </c>
      <c r="K30" s="19">
        <f t="shared" si="20"/>
        <v>76</v>
      </c>
      <c r="L30" s="55"/>
      <c r="M30" s="17"/>
      <c r="N30" s="17"/>
      <c r="O30" s="17"/>
      <c r="P30" s="56"/>
      <c r="Q30" s="55"/>
      <c r="R30" s="17"/>
      <c r="S30" s="17"/>
      <c r="T30" s="17"/>
      <c r="U30" s="56"/>
      <c r="V30" s="19"/>
      <c r="W30" s="17"/>
      <c r="X30" s="17"/>
      <c r="Y30" s="17"/>
      <c r="Z30" s="18"/>
      <c r="AA30" s="104"/>
      <c r="AB30" s="105"/>
      <c r="AC30" s="105"/>
      <c r="AD30" s="105"/>
      <c r="AE30" s="38"/>
      <c r="AF30" s="6"/>
      <c r="AJ30" s="7"/>
      <c r="AM30" s="30"/>
      <c r="AN30" s="30"/>
      <c r="AO30" s="30"/>
      <c r="AP30" s="30"/>
      <c r="AQ30" s="30"/>
      <c r="AR30" s="30"/>
      <c r="AS30" s="9"/>
    </row>
    <row r="31" spans="1:46" ht="16.2" thickBot="1">
      <c r="A31" s="3">
        <v>23</v>
      </c>
      <c r="B31" s="129" t="s">
        <v>31</v>
      </c>
      <c r="C31" s="129"/>
      <c r="D31" s="3"/>
      <c r="E31" s="32">
        <v>2</v>
      </c>
      <c r="F31" s="33">
        <f t="shared" si="13"/>
        <v>76</v>
      </c>
      <c r="G31" s="34">
        <f t="shared" si="15"/>
        <v>0</v>
      </c>
      <c r="H31" s="34">
        <f t="shared" si="16"/>
        <v>0</v>
      </c>
      <c r="I31" s="34">
        <f t="shared" si="17"/>
        <v>0</v>
      </c>
      <c r="J31" s="34">
        <f t="shared" si="19"/>
        <v>0</v>
      </c>
      <c r="K31" s="35">
        <v>76</v>
      </c>
      <c r="L31" s="52"/>
      <c r="M31" s="3"/>
      <c r="N31" s="3"/>
      <c r="O31" s="3"/>
      <c r="P31" s="54"/>
      <c r="Q31" s="52"/>
      <c r="R31" s="3"/>
      <c r="S31" s="3"/>
      <c r="T31" s="3"/>
      <c r="U31" s="54"/>
      <c r="V31" s="34"/>
      <c r="W31" s="3"/>
      <c r="X31" s="3"/>
      <c r="Y31" s="3"/>
      <c r="Z31" s="32">
        <v>38</v>
      </c>
      <c r="AA31" s="52"/>
      <c r="AB31" s="3"/>
      <c r="AC31" s="3"/>
      <c r="AD31" s="3"/>
      <c r="AE31" s="54">
        <v>38</v>
      </c>
      <c r="AF31" s="6"/>
      <c r="AJ31" s="7"/>
      <c r="AM31" s="30"/>
      <c r="AN31" s="30"/>
      <c r="AO31" s="30"/>
      <c r="AP31" s="30"/>
      <c r="AQ31" s="30">
        <v>2</v>
      </c>
      <c r="AR31" s="30">
        <v>2</v>
      </c>
      <c r="AS31" s="9"/>
    </row>
    <row r="32" spans="1:46" ht="36" customHeight="1">
      <c r="A32" s="17" t="s">
        <v>63</v>
      </c>
      <c r="B32" s="153" t="s">
        <v>58</v>
      </c>
      <c r="C32" s="153"/>
      <c r="D32" s="17"/>
      <c r="E32" s="18">
        <v>2</v>
      </c>
      <c r="F32" s="57" t="s">
        <v>59</v>
      </c>
      <c r="G32" s="19"/>
      <c r="H32" s="17"/>
      <c r="I32" s="17"/>
      <c r="J32" s="17"/>
      <c r="K32" s="17"/>
      <c r="L32" s="21"/>
      <c r="M32" s="21"/>
      <c r="N32" s="21"/>
      <c r="O32" s="21"/>
      <c r="P32" s="21"/>
      <c r="Q32" s="154" t="s">
        <v>55</v>
      </c>
      <c r="R32" s="155"/>
      <c r="S32" s="155"/>
      <c r="T32" s="155"/>
      <c r="U32" s="156"/>
      <c r="V32" s="21"/>
      <c r="W32" s="21"/>
      <c r="X32" s="21"/>
      <c r="Y32" s="21"/>
      <c r="Z32" s="21"/>
      <c r="AA32" s="154" t="s">
        <v>56</v>
      </c>
      <c r="AB32" s="155"/>
      <c r="AC32" s="155"/>
      <c r="AD32" s="155"/>
      <c r="AE32" s="156"/>
      <c r="AF32" s="6"/>
      <c r="AJ32" s="7"/>
      <c r="AM32" s="30"/>
      <c r="AN32" s="30">
        <v>2</v>
      </c>
      <c r="AO32" s="30"/>
      <c r="AP32" s="30">
        <v>2</v>
      </c>
      <c r="AQ32" s="30"/>
      <c r="AR32" s="30"/>
      <c r="AS32" s="9"/>
    </row>
    <row r="33" spans="1:45" s="61" customFormat="1" ht="16.2" thickBot="1">
      <c r="A33" s="17"/>
      <c r="B33" s="122" t="s">
        <v>19</v>
      </c>
      <c r="C33" s="122"/>
      <c r="D33" s="16">
        <f>SUM(D5:D31)</f>
        <v>11</v>
      </c>
      <c r="E33" s="58">
        <f>SUM(E5:E32)</f>
        <v>34</v>
      </c>
      <c r="F33" s="2">
        <f>SUM(G33:K33)</f>
        <v>646</v>
      </c>
      <c r="G33" s="59">
        <f>SUM(G24,G12,G5,G30)</f>
        <v>180</v>
      </c>
      <c r="H33" s="59">
        <f t="shared" ref="H33:K33" si="21">SUM(H24,H12,H5,H30)</f>
        <v>30</v>
      </c>
      <c r="I33" s="59">
        <f t="shared" si="21"/>
        <v>102</v>
      </c>
      <c r="J33" s="59">
        <f t="shared" si="21"/>
        <v>207</v>
      </c>
      <c r="K33" s="59">
        <f t="shared" si="21"/>
        <v>127</v>
      </c>
      <c r="L33" s="17">
        <f t="shared" ref="L33:AE33" si="22">SUM(L5:L31)</f>
        <v>54</v>
      </c>
      <c r="M33" s="17">
        <f t="shared" si="22"/>
        <v>18</v>
      </c>
      <c r="N33" s="17">
        <f t="shared" si="22"/>
        <v>30</v>
      </c>
      <c r="O33" s="17">
        <f t="shared" si="22"/>
        <v>63</v>
      </c>
      <c r="P33" s="17">
        <f t="shared" si="22"/>
        <v>18</v>
      </c>
      <c r="Q33" s="17">
        <f t="shared" si="22"/>
        <v>54</v>
      </c>
      <c r="R33" s="17">
        <f t="shared" si="22"/>
        <v>0</v>
      </c>
      <c r="S33" s="17">
        <f t="shared" si="22"/>
        <v>48</v>
      </c>
      <c r="T33" s="17">
        <f t="shared" si="22"/>
        <v>54</v>
      </c>
      <c r="U33" s="17">
        <f t="shared" si="22"/>
        <v>0</v>
      </c>
      <c r="V33" s="17">
        <f t="shared" si="22"/>
        <v>45</v>
      </c>
      <c r="W33" s="17">
        <f t="shared" si="22"/>
        <v>0</v>
      </c>
      <c r="X33" s="17">
        <f t="shared" si="22"/>
        <v>30</v>
      </c>
      <c r="Y33" s="17">
        <f t="shared" si="22"/>
        <v>66</v>
      </c>
      <c r="Z33" s="17">
        <f t="shared" si="22"/>
        <v>53</v>
      </c>
      <c r="AA33" s="17">
        <f t="shared" si="22"/>
        <v>36</v>
      </c>
      <c r="AB33" s="17">
        <f t="shared" si="22"/>
        <v>12</v>
      </c>
      <c r="AC33" s="17">
        <f t="shared" si="22"/>
        <v>0</v>
      </c>
      <c r="AD33" s="17">
        <f t="shared" si="22"/>
        <v>18</v>
      </c>
      <c r="AE33" s="17">
        <f t="shared" si="22"/>
        <v>65</v>
      </c>
      <c r="AF33" s="60"/>
      <c r="AG33" s="60"/>
      <c r="AH33" s="60"/>
      <c r="AI33" s="60"/>
      <c r="AJ33" s="60"/>
      <c r="AK33" s="60"/>
      <c r="AM33" s="62">
        <f>SUM(AM5:AM32)</f>
        <v>6</v>
      </c>
      <c r="AN33" s="17">
        <f>SUM(AN5:AN32)</f>
        <v>13</v>
      </c>
      <c r="AO33" s="17">
        <f>SUM(AO5:AO31)</f>
        <v>11</v>
      </c>
      <c r="AP33" s="17">
        <f>SUM(AP5:AP32)</f>
        <v>16</v>
      </c>
      <c r="AQ33" s="17">
        <f>SUM(AQ5:AQ31)</f>
        <v>26</v>
      </c>
      <c r="AR33" s="17">
        <f>SUM(AR5:AR31)</f>
        <v>16</v>
      </c>
    </row>
    <row r="34" spans="1:45" s="61" customFormat="1">
      <c r="A34" s="17"/>
      <c r="B34" s="70"/>
      <c r="C34" s="70"/>
      <c r="D34" s="16"/>
      <c r="E34" s="58"/>
      <c r="F34" s="71">
        <f>F33+480</f>
        <v>1126</v>
      </c>
      <c r="G34" s="72">
        <f>G33/$F$33</f>
        <v>0.27863777089783281</v>
      </c>
      <c r="H34" s="72">
        <f t="shared" ref="H34:K34" si="23">H33/$F$33</f>
        <v>4.6439628482972138E-2</v>
      </c>
      <c r="I34" s="72">
        <f t="shared" si="23"/>
        <v>0.15789473684210525</v>
      </c>
      <c r="J34" s="72">
        <f t="shared" si="23"/>
        <v>0.32043343653250772</v>
      </c>
      <c r="K34" s="72">
        <f t="shared" si="23"/>
        <v>0.19659442724458204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60"/>
      <c r="AG34" s="60"/>
      <c r="AH34" s="60"/>
      <c r="AI34" s="60"/>
      <c r="AJ34" s="60"/>
      <c r="AK34" s="60"/>
      <c r="AM34" s="62"/>
      <c r="AN34" s="17"/>
      <c r="AO34" s="17"/>
      <c r="AQ34" s="17"/>
      <c r="AR34" s="17"/>
    </row>
    <row r="35" spans="1:45" ht="16.5" customHeight="1">
      <c r="A35" s="4"/>
      <c r="B35" s="123"/>
      <c r="C35" s="123"/>
      <c r="D35" s="4"/>
      <c r="E35" s="4"/>
      <c r="F35" s="63"/>
      <c r="G35" s="115" t="s">
        <v>20</v>
      </c>
      <c r="H35" s="115"/>
      <c r="I35" s="115"/>
      <c r="J35" s="115"/>
      <c r="K35" s="115"/>
      <c r="L35" s="110">
        <f>SUM(L33:P33)</f>
        <v>183</v>
      </c>
      <c r="M35" s="110"/>
      <c r="N35" s="110"/>
      <c r="O35" s="110"/>
      <c r="P35" s="110"/>
      <c r="Q35" s="110">
        <f>SUM(Q33:U33)</f>
        <v>156</v>
      </c>
      <c r="R35" s="110"/>
      <c r="S35" s="110"/>
      <c r="T35" s="110"/>
      <c r="U35" s="110"/>
      <c r="V35" s="110">
        <f>SUM(V33:Z33)</f>
        <v>194</v>
      </c>
      <c r="W35" s="110"/>
      <c r="X35" s="110"/>
      <c r="Y35" s="110"/>
      <c r="Z35" s="110"/>
      <c r="AA35" s="110">
        <f>SUM(AA33:AE33)</f>
        <v>131</v>
      </c>
      <c r="AB35" s="110"/>
      <c r="AC35" s="110"/>
      <c r="AD35" s="110"/>
      <c r="AE35" s="110"/>
      <c r="AF35" s="113"/>
      <c r="AG35" s="114"/>
      <c r="AH35" s="114"/>
      <c r="AI35" s="114"/>
      <c r="AJ35" s="114"/>
      <c r="AM35" s="64"/>
      <c r="AN35" s="64"/>
      <c r="AO35" s="64"/>
      <c r="AQ35" s="64"/>
      <c r="AR35" s="64"/>
    </row>
    <row r="36" spans="1:45" ht="15.75" customHeight="1">
      <c r="A36" s="65"/>
      <c r="B36" s="116"/>
      <c r="C36" s="117"/>
      <c r="D36" s="117"/>
      <c r="E36" s="117"/>
      <c r="F36" s="118"/>
      <c r="G36" s="165" t="s">
        <v>21</v>
      </c>
      <c r="H36" s="166"/>
      <c r="I36" s="162" t="s">
        <v>22</v>
      </c>
      <c r="J36" s="163"/>
      <c r="K36" s="164"/>
      <c r="L36" s="110">
        <v>2</v>
      </c>
      <c r="M36" s="110"/>
      <c r="N36" s="110"/>
      <c r="O36" s="110"/>
      <c r="P36" s="110"/>
      <c r="Q36" s="110">
        <v>3</v>
      </c>
      <c r="R36" s="110"/>
      <c r="S36" s="110"/>
      <c r="T36" s="110"/>
      <c r="U36" s="110"/>
      <c r="V36" s="110">
        <v>3</v>
      </c>
      <c r="W36" s="110"/>
      <c r="X36" s="110"/>
      <c r="Y36" s="110"/>
      <c r="Z36" s="110"/>
      <c r="AA36" s="110">
        <v>3</v>
      </c>
      <c r="AB36" s="110"/>
      <c r="AC36" s="110"/>
      <c r="AD36" s="110"/>
      <c r="AE36" s="110"/>
      <c r="AF36" s="112">
        <f>SUM(L36:AE36)</f>
        <v>11</v>
      </c>
      <c r="AG36" s="111"/>
      <c r="AH36" s="111"/>
      <c r="AI36" s="111"/>
      <c r="AJ36" s="111"/>
      <c r="AN36" s="30"/>
      <c r="AS36" s="7">
        <f>SUM(L36:AE36)</f>
        <v>11</v>
      </c>
    </row>
    <row r="37" spans="1:45" ht="16.5" customHeight="1">
      <c r="A37" s="65"/>
      <c r="B37" s="119"/>
      <c r="C37" s="120"/>
      <c r="D37" s="120"/>
      <c r="E37" s="120"/>
      <c r="F37" s="121"/>
      <c r="G37" s="167"/>
      <c r="H37" s="168"/>
      <c r="I37" s="162" t="s">
        <v>23</v>
      </c>
      <c r="J37" s="163"/>
      <c r="K37" s="164"/>
      <c r="L37" s="110">
        <v>9</v>
      </c>
      <c r="M37" s="110"/>
      <c r="N37" s="110"/>
      <c r="O37" s="110"/>
      <c r="P37" s="110"/>
      <c r="Q37" s="110">
        <v>9</v>
      </c>
      <c r="R37" s="110"/>
      <c r="S37" s="110"/>
      <c r="T37" s="110"/>
      <c r="U37" s="110"/>
      <c r="V37" s="110">
        <v>9</v>
      </c>
      <c r="W37" s="110"/>
      <c r="X37" s="110"/>
      <c r="Y37" s="110"/>
      <c r="Z37" s="110"/>
      <c r="AA37" s="110">
        <v>7</v>
      </c>
      <c r="AB37" s="110"/>
      <c r="AC37" s="110"/>
      <c r="AD37" s="110"/>
      <c r="AE37" s="110"/>
      <c r="AF37" s="112">
        <f>SUM(L37:AE37)</f>
        <v>34</v>
      </c>
      <c r="AG37" s="111"/>
      <c r="AH37" s="111"/>
      <c r="AI37" s="111"/>
      <c r="AJ37" s="111"/>
      <c r="AS37" s="7">
        <f>SUM(L37:AE37)</f>
        <v>34</v>
      </c>
    </row>
    <row r="38" spans="1:45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"/>
      <c r="P38" s="7"/>
      <c r="Q38" s="7"/>
      <c r="U38" s="7"/>
      <c r="V38" s="7"/>
      <c r="Z38" s="7"/>
      <c r="AA38" s="7"/>
      <c r="AE38" s="7"/>
      <c r="AF38" s="6"/>
      <c r="AJ38" s="7"/>
    </row>
    <row r="39" spans="1:45">
      <c r="B39" s="114"/>
      <c r="C39" s="114"/>
      <c r="L39" s="7"/>
      <c r="P39" s="7"/>
      <c r="Q39" s="7"/>
      <c r="U39" s="7"/>
      <c r="V39" s="7"/>
      <c r="Z39" s="7"/>
      <c r="AA39" s="7"/>
      <c r="AE39" s="7"/>
      <c r="AF39" s="6"/>
      <c r="AJ39" s="7"/>
    </row>
    <row r="40" spans="1:45">
      <c r="B40" s="114"/>
      <c r="C40" s="114"/>
      <c r="L40" s="7"/>
      <c r="P40" s="7"/>
      <c r="Q40" s="7"/>
      <c r="U40" s="7"/>
      <c r="V40" s="7"/>
      <c r="Z40" s="7"/>
      <c r="AA40" s="7"/>
      <c r="AE40" s="7"/>
      <c r="AF40" s="6"/>
      <c r="AJ40" s="7"/>
    </row>
    <row r="41" spans="1:45">
      <c r="B41" s="114"/>
      <c r="C41" s="114"/>
      <c r="L41" s="7"/>
      <c r="P41" s="7"/>
      <c r="Q41" s="7"/>
      <c r="U41" s="7"/>
      <c r="V41" s="7"/>
      <c r="Z41" s="7"/>
      <c r="AA41" s="7"/>
      <c r="AE41" s="7"/>
      <c r="AF41" s="6"/>
      <c r="AJ41" s="7"/>
    </row>
    <row r="42" spans="1:45">
      <c r="B42" s="114"/>
      <c r="C42" s="114"/>
      <c r="L42" s="7"/>
      <c r="P42" s="7"/>
      <c r="Q42" s="7"/>
      <c r="U42" s="7"/>
      <c r="V42" s="7"/>
      <c r="Z42" s="7"/>
      <c r="AA42" s="7"/>
      <c r="AE42" s="7"/>
      <c r="AF42" s="6"/>
      <c r="AJ42" s="7"/>
    </row>
    <row r="43" spans="1:45">
      <c r="B43" s="114"/>
      <c r="C43" s="114"/>
      <c r="L43" s="7"/>
      <c r="P43" s="7"/>
      <c r="Q43" s="7"/>
      <c r="U43" s="7"/>
      <c r="V43" s="7"/>
      <c r="Z43" s="7"/>
      <c r="AA43" s="7"/>
      <c r="AE43" s="7"/>
      <c r="AF43" s="6"/>
      <c r="AJ43" s="7"/>
    </row>
    <row r="44" spans="1:45">
      <c r="B44" s="114"/>
      <c r="C44" s="114"/>
      <c r="L44" s="7"/>
      <c r="P44" s="7"/>
      <c r="Q44" s="7"/>
      <c r="U44" s="7"/>
      <c r="V44" s="7"/>
      <c r="Z44" s="7"/>
      <c r="AA44" s="7"/>
      <c r="AE44" s="7"/>
      <c r="AF44" s="6"/>
      <c r="AJ44" s="7"/>
    </row>
    <row r="45" spans="1:45">
      <c r="B45" s="114"/>
      <c r="C45" s="114"/>
      <c r="L45" s="7"/>
      <c r="P45" s="7"/>
      <c r="Q45" s="7"/>
      <c r="U45" s="7"/>
      <c r="V45" s="7"/>
      <c r="Z45" s="7"/>
      <c r="AA45" s="7"/>
      <c r="AE45" s="7"/>
      <c r="AF45" s="6"/>
      <c r="AJ45" s="7"/>
    </row>
    <row r="46" spans="1:45">
      <c r="B46" s="114"/>
      <c r="C46" s="114"/>
      <c r="L46" s="7"/>
      <c r="P46" s="7"/>
      <c r="Q46" s="7"/>
      <c r="U46" s="7"/>
      <c r="V46" s="7"/>
      <c r="Z46" s="7"/>
      <c r="AA46" s="7"/>
      <c r="AE46" s="7"/>
      <c r="AF46" s="6"/>
      <c r="AJ46" s="7"/>
    </row>
    <row r="47" spans="1:45">
      <c r="B47" s="114"/>
      <c r="C47" s="114"/>
      <c r="L47" s="7"/>
      <c r="P47" s="7"/>
      <c r="Q47" s="7"/>
      <c r="U47" s="7"/>
      <c r="V47" s="7"/>
      <c r="Z47" s="7"/>
      <c r="AA47" s="7"/>
      <c r="AE47" s="7"/>
      <c r="AF47" s="6"/>
      <c r="AJ47" s="7"/>
    </row>
    <row r="48" spans="1:45">
      <c r="B48" s="114"/>
      <c r="C48" s="114"/>
      <c r="L48" s="7"/>
      <c r="P48" s="7"/>
      <c r="Q48" s="7"/>
      <c r="U48" s="7"/>
      <c r="V48" s="7"/>
      <c r="Z48" s="7"/>
      <c r="AA48" s="7"/>
      <c r="AE48" s="7"/>
      <c r="AF48" s="6"/>
      <c r="AJ48" s="7"/>
    </row>
    <row r="49" spans="2:36">
      <c r="B49" s="114"/>
      <c r="C49" s="114"/>
      <c r="L49" s="7"/>
      <c r="P49" s="7"/>
      <c r="Q49" s="7"/>
      <c r="U49" s="7"/>
      <c r="V49" s="7"/>
      <c r="Z49" s="7"/>
      <c r="AA49" s="7"/>
      <c r="AE49" s="7"/>
      <c r="AF49" s="6"/>
      <c r="AJ49" s="7"/>
    </row>
    <row r="50" spans="2:36">
      <c r="L50" s="7"/>
      <c r="P50" s="7"/>
      <c r="Q50" s="7"/>
      <c r="U50" s="7"/>
      <c r="V50" s="7"/>
      <c r="Z50" s="7"/>
      <c r="AA50" s="7"/>
      <c r="AE50" s="7"/>
      <c r="AF50" s="6"/>
      <c r="AJ50" s="7"/>
    </row>
    <row r="51" spans="2:36">
      <c r="B51" s="114"/>
      <c r="C51" s="114"/>
      <c r="L51" s="7"/>
      <c r="P51" s="7"/>
      <c r="Q51" s="7"/>
      <c r="U51" s="7"/>
      <c r="V51" s="7"/>
      <c r="Z51" s="7"/>
      <c r="AA51" s="7"/>
      <c r="AE51" s="7"/>
      <c r="AF51" s="6"/>
      <c r="AJ51" s="7"/>
    </row>
    <row r="52" spans="2:36">
      <c r="B52" s="114"/>
      <c r="C52" s="114"/>
      <c r="L52" s="7"/>
      <c r="P52" s="7"/>
      <c r="Q52" s="7"/>
      <c r="U52" s="7"/>
      <c r="V52" s="7"/>
      <c r="Z52" s="7"/>
      <c r="AA52" s="7"/>
      <c r="AE52" s="7"/>
      <c r="AF52" s="6"/>
      <c r="AJ52" s="7"/>
    </row>
    <row r="53" spans="2:36">
      <c r="B53" s="114"/>
      <c r="C53" s="114"/>
      <c r="L53" s="7"/>
      <c r="P53" s="7"/>
      <c r="Q53" s="7"/>
      <c r="U53" s="7"/>
      <c r="V53" s="7"/>
      <c r="Z53" s="7"/>
      <c r="AA53" s="7"/>
      <c r="AE53" s="7"/>
      <c r="AF53" s="6"/>
      <c r="AJ53" s="7"/>
    </row>
    <row r="54" spans="2:36">
      <c r="B54" s="114"/>
      <c r="C54" s="114"/>
      <c r="L54" s="7"/>
      <c r="P54" s="7"/>
      <c r="Q54" s="7"/>
      <c r="U54" s="7"/>
      <c r="V54" s="7"/>
      <c r="Z54" s="7"/>
      <c r="AA54" s="7"/>
      <c r="AE54" s="7"/>
      <c r="AF54" s="6"/>
      <c r="AJ54" s="7"/>
    </row>
    <row r="55" spans="2:36">
      <c r="B55" s="114"/>
      <c r="C55" s="114"/>
      <c r="L55" s="7"/>
      <c r="P55" s="7"/>
      <c r="Q55" s="7"/>
      <c r="U55" s="7"/>
      <c r="V55" s="7"/>
      <c r="Z55" s="7"/>
      <c r="AA55" s="7"/>
      <c r="AE55" s="7"/>
      <c r="AF55" s="6"/>
      <c r="AJ55" s="7"/>
    </row>
    <row r="56" spans="2:36">
      <c r="B56" s="114"/>
      <c r="C56" s="114"/>
      <c r="L56" s="7"/>
      <c r="P56" s="7"/>
      <c r="Q56" s="7"/>
      <c r="U56" s="7"/>
      <c r="V56" s="7"/>
      <c r="Z56" s="7"/>
      <c r="AA56" s="7"/>
      <c r="AE56" s="7"/>
      <c r="AF56" s="6"/>
      <c r="AJ56" s="7"/>
    </row>
    <row r="57" spans="2:36"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7"/>
      <c r="P57" s="7"/>
      <c r="Q57" s="7"/>
      <c r="U57" s="7"/>
      <c r="V57" s="7"/>
      <c r="Z57" s="7"/>
      <c r="AA57" s="7"/>
      <c r="AE57" s="7"/>
      <c r="AF57" s="6"/>
      <c r="AJ57" s="7"/>
    </row>
    <row r="58" spans="2:36"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7"/>
      <c r="AE58" s="7"/>
      <c r="AF58" s="6"/>
      <c r="AJ58" s="7"/>
    </row>
    <row r="59" spans="2:36"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7"/>
      <c r="AE59" s="7"/>
      <c r="AF59" s="6"/>
      <c r="AJ59" s="7"/>
    </row>
  </sheetData>
  <mergeCells count="98">
    <mergeCell ref="B12:C12"/>
    <mergeCell ref="B13:C13"/>
    <mergeCell ref="B14:C14"/>
    <mergeCell ref="B1:AE1"/>
    <mergeCell ref="A2:A4"/>
    <mergeCell ref="B2:C4"/>
    <mergeCell ref="D2:D4"/>
    <mergeCell ref="E2:E4"/>
    <mergeCell ref="F2:K2"/>
    <mergeCell ref="L2:AE2"/>
    <mergeCell ref="F3:K3"/>
    <mergeCell ref="L3:P3"/>
    <mergeCell ref="Q3:U3"/>
    <mergeCell ref="V3:Z3"/>
    <mergeCell ref="AA3:AE3"/>
    <mergeCell ref="AF3:AJ3"/>
    <mergeCell ref="B5:C5"/>
    <mergeCell ref="B6:C6"/>
    <mergeCell ref="B8:C8"/>
    <mergeCell ref="B9:C9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A35:AE35"/>
    <mergeCell ref="AA32:AE32"/>
    <mergeCell ref="AF35:AJ35"/>
    <mergeCell ref="B29:C29"/>
    <mergeCell ref="B31:C31"/>
    <mergeCell ref="B33:C33"/>
    <mergeCell ref="B35:C35"/>
    <mergeCell ref="B32:C32"/>
    <mergeCell ref="Q32:U32"/>
    <mergeCell ref="G35:K35"/>
    <mergeCell ref="L35:P35"/>
    <mergeCell ref="Q35:U35"/>
    <mergeCell ref="V35:Z35"/>
    <mergeCell ref="B30:C30"/>
    <mergeCell ref="AA36:AE36"/>
    <mergeCell ref="AF36:AJ36"/>
    <mergeCell ref="B37:F37"/>
    <mergeCell ref="I37:K37"/>
    <mergeCell ref="L37:P37"/>
    <mergeCell ref="Q37:U37"/>
    <mergeCell ref="V37:Z37"/>
    <mergeCell ref="AA37:AE37"/>
    <mergeCell ref="AF37:AJ37"/>
    <mergeCell ref="B36:F36"/>
    <mergeCell ref="G36:H37"/>
    <mergeCell ref="I36:K36"/>
    <mergeCell ref="L36:P36"/>
    <mergeCell ref="Q36:U36"/>
    <mergeCell ref="V36:Z36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1:C51"/>
    <mergeCell ref="B52:C52"/>
    <mergeCell ref="B53:C53"/>
    <mergeCell ref="B54:C54"/>
    <mergeCell ref="B55:C55"/>
    <mergeCell ref="B56:C56"/>
    <mergeCell ref="B57:C57"/>
    <mergeCell ref="B58:C58"/>
    <mergeCell ref="L58:P58"/>
    <mergeCell ref="Q58:U58"/>
    <mergeCell ref="V58:Z58"/>
    <mergeCell ref="D57:D58"/>
    <mergeCell ref="E57:E58"/>
    <mergeCell ref="F57:F58"/>
    <mergeCell ref="G57:G58"/>
    <mergeCell ref="H57:H58"/>
    <mergeCell ref="I57:I58"/>
    <mergeCell ref="J57:J58"/>
    <mergeCell ref="K57:K58"/>
    <mergeCell ref="D59:G59"/>
    <mergeCell ref="H59:K59"/>
    <mergeCell ref="L59:P59"/>
    <mergeCell ref="Q59:U59"/>
    <mergeCell ref="V59:Z59"/>
  </mergeCells>
  <pageMargins left="0.39370078740157483" right="0.39370078740157483" top="0.74803149606299213" bottom="0.74803149606299213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59"/>
  <sheetViews>
    <sheetView tabSelected="1" topLeftCell="A16" zoomScale="91" zoomScaleNormal="91" workbookViewId="0">
      <selection activeCell="F40" sqref="F40"/>
    </sheetView>
  </sheetViews>
  <sheetFormatPr defaultColWidth="9.109375" defaultRowHeight="15.6"/>
  <cols>
    <col min="1" max="1" width="4.6640625" style="7" customWidth="1"/>
    <col min="2" max="2" width="27.33203125" style="7" customWidth="1"/>
    <col min="3" max="3" width="22.33203125" style="7" customWidth="1"/>
    <col min="4" max="5" width="4.6640625" style="7" customWidth="1"/>
    <col min="6" max="6" width="11.5546875" style="7" customWidth="1"/>
    <col min="7" max="7" width="7.88671875" style="7" bestFit="1" customWidth="1"/>
    <col min="8" max="8" width="7.44140625" style="7" customWidth="1"/>
    <col min="9" max="9" width="9.5546875" style="7" customWidth="1"/>
    <col min="10" max="10" width="10.44140625" style="7" customWidth="1"/>
    <col min="11" max="11" width="11.5546875" style="7" customWidth="1"/>
    <col min="12" max="12" width="5" style="67" customWidth="1"/>
    <col min="13" max="15" width="4.44140625" style="7" customWidth="1"/>
    <col min="16" max="16" width="4.44140625" style="68" customWidth="1"/>
    <col min="17" max="17" width="6" style="67" customWidth="1"/>
    <col min="18" max="18" width="4.44140625" style="7" customWidth="1"/>
    <col min="19" max="19" width="5.88671875" style="7" customWidth="1"/>
    <col min="20" max="20" width="4.44140625" style="7" customWidth="1"/>
    <col min="21" max="21" width="4.44140625" style="68" customWidth="1"/>
    <col min="22" max="22" width="6.33203125" style="67" customWidth="1"/>
    <col min="23" max="25" width="4.44140625" style="7" customWidth="1"/>
    <col min="26" max="26" width="4.44140625" style="68" customWidth="1"/>
    <col min="27" max="27" width="7.44140625" style="67" customWidth="1"/>
    <col min="28" max="29" width="4.44140625" style="7" customWidth="1"/>
    <col min="30" max="30" width="7.109375" style="7" customWidth="1"/>
    <col min="31" max="31" width="4.44140625" style="68" customWidth="1"/>
    <col min="32" max="32" width="13.33203125" style="69" hidden="1" customWidth="1"/>
    <col min="33" max="33" width="2.109375" style="6" hidden="1" customWidth="1"/>
    <col min="34" max="34" width="2" style="6" hidden="1" customWidth="1"/>
    <col min="35" max="35" width="3" style="6" hidden="1" customWidth="1"/>
    <col min="36" max="36" width="2.109375" style="68" hidden="1" customWidth="1"/>
    <col min="37" max="37" width="2.33203125" style="7" hidden="1" customWidth="1"/>
    <col min="38" max="44" width="0" style="7" hidden="1" customWidth="1"/>
    <col min="45" max="16384" width="9.109375" style="7"/>
  </cols>
  <sheetData>
    <row r="1" spans="1:45" ht="54" customHeight="1">
      <c r="A1" s="5"/>
      <c r="B1" s="138" t="s">
        <v>61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9"/>
      <c r="AD1" s="139"/>
      <c r="AE1" s="139"/>
      <c r="AF1" s="6"/>
      <c r="AJ1" s="7"/>
    </row>
    <row r="2" spans="1:45" ht="25.5" customHeight="1" thickBot="1">
      <c r="A2" s="125" t="s">
        <v>0</v>
      </c>
      <c r="B2" s="127" t="s">
        <v>1</v>
      </c>
      <c r="C2" s="128"/>
      <c r="D2" s="145" t="s">
        <v>2</v>
      </c>
      <c r="E2" s="145" t="s">
        <v>3</v>
      </c>
      <c r="F2" s="132"/>
      <c r="G2" s="132"/>
      <c r="H2" s="132"/>
      <c r="I2" s="132"/>
      <c r="J2" s="132"/>
      <c r="K2" s="132"/>
      <c r="L2" s="130" t="s">
        <v>53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6"/>
      <c r="AJ2" s="7"/>
      <c r="AS2" s="9"/>
    </row>
    <row r="3" spans="1:45" ht="33.75" customHeight="1" thickBot="1">
      <c r="A3" s="126"/>
      <c r="B3" s="128"/>
      <c r="C3" s="128"/>
      <c r="D3" s="146"/>
      <c r="E3" s="146"/>
      <c r="F3" s="131" t="s">
        <v>4</v>
      </c>
      <c r="G3" s="132"/>
      <c r="H3" s="132"/>
      <c r="I3" s="132"/>
      <c r="J3" s="132"/>
      <c r="K3" s="133"/>
      <c r="L3" s="140" t="s">
        <v>5</v>
      </c>
      <c r="M3" s="141"/>
      <c r="N3" s="141"/>
      <c r="O3" s="141"/>
      <c r="P3" s="142"/>
      <c r="Q3" s="140" t="s">
        <v>6</v>
      </c>
      <c r="R3" s="141"/>
      <c r="S3" s="141"/>
      <c r="T3" s="141"/>
      <c r="U3" s="142"/>
      <c r="V3" s="148" t="s">
        <v>7</v>
      </c>
      <c r="W3" s="141"/>
      <c r="X3" s="141"/>
      <c r="Y3" s="141"/>
      <c r="Z3" s="149"/>
      <c r="AA3" s="140" t="s">
        <v>8</v>
      </c>
      <c r="AB3" s="141"/>
      <c r="AC3" s="141"/>
      <c r="AD3" s="141"/>
      <c r="AE3" s="142"/>
      <c r="AF3" s="111"/>
      <c r="AG3" s="111"/>
      <c r="AH3" s="111"/>
      <c r="AI3" s="111"/>
      <c r="AJ3" s="111"/>
      <c r="AS3" s="9"/>
    </row>
    <row r="4" spans="1:45">
      <c r="A4" s="126"/>
      <c r="B4" s="128"/>
      <c r="C4" s="128"/>
      <c r="D4" s="146"/>
      <c r="E4" s="147"/>
      <c r="F4" s="11" t="s">
        <v>9</v>
      </c>
      <c r="G4" s="12" t="s">
        <v>10</v>
      </c>
      <c r="H4" s="8" t="s">
        <v>11</v>
      </c>
      <c r="I4" s="8" t="s">
        <v>12</v>
      </c>
      <c r="J4" s="8" t="s">
        <v>13</v>
      </c>
      <c r="K4" s="10" t="s">
        <v>14</v>
      </c>
      <c r="L4" s="13" t="s">
        <v>10</v>
      </c>
      <c r="M4" s="8" t="s">
        <v>11</v>
      </c>
      <c r="N4" s="8" t="s">
        <v>12</v>
      </c>
      <c r="O4" s="8" t="s">
        <v>13</v>
      </c>
      <c r="P4" s="14" t="s">
        <v>14</v>
      </c>
      <c r="Q4" s="13" t="s">
        <v>10</v>
      </c>
      <c r="R4" s="8" t="s">
        <v>11</v>
      </c>
      <c r="S4" s="8" t="s">
        <v>12</v>
      </c>
      <c r="T4" s="8" t="s">
        <v>13</v>
      </c>
      <c r="U4" s="14" t="s">
        <v>14</v>
      </c>
      <c r="V4" s="12" t="s">
        <v>10</v>
      </c>
      <c r="W4" s="8" t="s">
        <v>11</v>
      </c>
      <c r="X4" s="8" t="s">
        <v>12</v>
      </c>
      <c r="Y4" s="8" t="s">
        <v>13</v>
      </c>
      <c r="Z4" s="10" t="s">
        <v>14</v>
      </c>
      <c r="AA4" s="13" t="s">
        <v>10</v>
      </c>
      <c r="AB4" s="8" t="s">
        <v>11</v>
      </c>
      <c r="AC4" s="8" t="s">
        <v>12</v>
      </c>
      <c r="AD4" s="8" t="s">
        <v>13</v>
      </c>
      <c r="AE4" s="14" t="s">
        <v>14</v>
      </c>
      <c r="AF4" s="6"/>
      <c r="AJ4" s="7"/>
      <c r="AM4" s="15">
        <v>1</v>
      </c>
      <c r="AN4" s="15">
        <v>2</v>
      </c>
      <c r="AO4" s="15">
        <v>3</v>
      </c>
      <c r="AP4" s="15">
        <v>4</v>
      </c>
      <c r="AQ4" s="15">
        <v>5</v>
      </c>
      <c r="AR4" s="15">
        <v>6</v>
      </c>
      <c r="AS4" s="9"/>
    </row>
    <row r="5" spans="1:45" s="29" customFormat="1">
      <c r="A5" s="16" t="s">
        <v>15</v>
      </c>
      <c r="B5" s="122" t="s">
        <v>41</v>
      </c>
      <c r="C5" s="122"/>
      <c r="D5" s="17"/>
      <c r="E5" s="18"/>
      <c r="F5" s="1">
        <f t="shared" ref="F5:F12" si="0">SUM(G5:K5)</f>
        <v>210</v>
      </c>
      <c r="G5" s="19">
        <f>SUM(G6:G11)</f>
        <v>75</v>
      </c>
      <c r="H5" s="19">
        <f t="shared" ref="H5:K5" si="1">SUM(H6:H11)</f>
        <v>0</v>
      </c>
      <c r="I5" s="19">
        <f t="shared" si="1"/>
        <v>90</v>
      </c>
      <c r="J5" s="19">
        <f t="shared" si="1"/>
        <v>0</v>
      </c>
      <c r="K5" s="19">
        <f t="shared" si="1"/>
        <v>45</v>
      </c>
      <c r="L5" s="20"/>
      <c r="M5" s="21"/>
      <c r="N5" s="21"/>
      <c r="O5" s="21"/>
      <c r="P5" s="22"/>
      <c r="Q5" s="20"/>
      <c r="R5" s="21"/>
      <c r="S5" s="21"/>
      <c r="T5" s="21"/>
      <c r="U5" s="22"/>
      <c r="V5" s="23"/>
      <c r="W5" s="21"/>
      <c r="X5" s="21"/>
      <c r="Y5" s="21"/>
      <c r="Z5" s="24"/>
      <c r="AA5" s="25"/>
      <c r="AB5" s="26"/>
      <c r="AC5" s="26"/>
      <c r="AD5" s="26"/>
      <c r="AE5" s="27"/>
      <c r="AF5" s="28"/>
      <c r="AG5" s="28"/>
      <c r="AH5" s="28"/>
      <c r="AI5" s="28"/>
      <c r="AM5" s="30"/>
      <c r="AN5" s="30"/>
      <c r="AO5" s="30"/>
      <c r="AP5" s="30"/>
      <c r="AQ5" s="30"/>
      <c r="AR5" s="30"/>
      <c r="AS5" s="31"/>
    </row>
    <row r="6" spans="1:45" s="29" customFormat="1">
      <c r="A6" s="3">
        <v>1</v>
      </c>
      <c r="B6" s="129" t="s">
        <v>16</v>
      </c>
      <c r="C6" s="129"/>
      <c r="D6" s="3">
        <v>1</v>
      </c>
      <c r="E6" s="32">
        <v>2</v>
      </c>
      <c r="F6" s="33">
        <f t="shared" si="0"/>
        <v>90</v>
      </c>
      <c r="G6" s="34">
        <f>L6*15+Q6*15+V6*15+AA6*15</f>
        <v>0</v>
      </c>
      <c r="H6" s="34">
        <f t="shared" ref="H6:K9" si="2">M6*15+R6*15+W6*15+AB6*15</f>
        <v>0</v>
      </c>
      <c r="I6" s="89">
        <v>90</v>
      </c>
      <c r="J6" s="34">
        <f t="shared" si="2"/>
        <v>0</v>
      </c>
      <c r="K6" s="35">
        <f t="shared" si="2"/>
        <v>0</v>
      </c>
      <c r="L6" s="36"/>
      <c r="M6" s="37"/>
      <c r="N6" s="37">
        <v>2</v>
      </c>
      <c r="O6" s="37"/>
      <c r="P6" s="38"/>
      <c r="Q6" s="36"/>
      <c r="R6" s="37"/>
      <c r="S6" s="37">
        <v>2</v>
      </c>
      <c r="T6" s="37"/>
      <c r="U6" s="38"/>
      <c r="V6" s="39"/>
      <c r="W6" s="37"/>
      <c r="X6" s="37">
        <v>2</v>
      </c>
      <c r="Y6" s="37"/>
      <c r="Z6" s="40"/>
      <c r="AA6" s="36"/>
      <c r="AB6" s="37"/>
      <c r="AC6" s="37"/>
      <c r="AD6" s="37"/>
      <c r="AE6" s="38"/>
      <c r="AF6" s="28"/>
      <c r="AG6" s="28"/>
      <c r="AH6" s="28"/>
      <c r="AI6" s="28"/>
      <c r="AM6" s="30"/>
      <c r="AN6" s="30">
        <v>1</v>
      </c>
      <c r="AO6" s="30">
        <v>1</v>
      </c>
      <c r="AP6" s="30">
        <v>1</v>
      </c>
      <c r="AQ6" s="30">
        <v>2</v>
      </c>
      <c r="AR6" s="30"/>
      <c r="AS6" s="31"/>
    </row>
    <row r="7" spans="1:45" s="29" customFormat="1">
      <c r="A7" s="3">
        <v>2</v>
      </c>
      <c r="B7" s="41" t="s">
        <v>50</v>
      </c>
      <c r="C7" s="42"/>
      <c r="D7" s="3"/>
      <c r="E7" s="32">
        <v>1</v>
      </c>
      <c r="F7" s="33">
        <f t="shared" si="0"/>
        <v>15</v>
      </c>
      <c r="G7" s="34">
        <f>L7*15+Q7*15+V7*15+AA7*15</f>
        <v>15</v>
      </c>
      <c r="H7" s="34">
        <f t="shared" si="2"/>
        <v>0</v>
      </c>
      <c r="I7" s="34">
        <f t="shared" si="2"/>
        <v>0</v>
      </c>
      <c r="J7" s="34">
        <f t="shared" si="2"/>
        <v>0</v>
      </c>
      <c r="K7" s="35">
        <f t="shared" si="2"/>
        <v>0</v>
      </c>
      <c r="L7" s="36">
        <v>1</v>
      </c>
      <c r="M7" s="37"/>
      <c r="N7" s="37"/>
      <c r="O7" s="37"/>
      <c r="P7" s="38"/>
      <c r="Q7" s="36"/>
      <c r="R7" s="37"/>
      <c r="S7" s="37"/>
      <c r="T7" s="37"/>
      <c r="U7" s="38"/>
      <c r="V7" s="39"/>
      <c r="W7" s="37"/>
      <c r="X7" s="37"/>
      <c r="Y7" s="37"/>
      <c r="Z7" s="40"/>
      <c r="AA7" s="36"/>
      <c r="AB7" s="37"/>
      <c r="AC7" s="37"/>
      <c r="AD7" s="37"/>
      <c r="AE7" s="38"/>
      <c r="AF7" s="28"/>
      <c r="AG7" s="28"/>
      <c r="AH7" s="28"/>
      <c r="AI7" s="28"/>
      <c r="AM7" s="30"/>
      <c r="AN7" s="30"/>
      <c r="AO7" s="30"/>
      <c r="AP7" s="30"/>
      <c r="AQ7" s="30"/>
      <c r="AR7" s="30"/>
      <c r="AS7" s="31"/>
    </row>
    <row r="8" spans="1:45" s="29" customFormat="1" ht="18" customHeight="1">
      <c r="A8" s="3">
        <v>3</v>
      </c>
      <c r="B8" s="129" t="s">
        <v>25</v>
      </c>
      <c r="C8" s="129"/>
      <c r="D8" s="3"/>
      <c r="E8" s="32">
        <v>1</v>
      </c>
      <c r="F8" s="33">
        <f t="shared" si="0"/>
        <v>15</v>
      </c>
      <c r="G8" s="34">
        <f>L8*15+Q8*15+V8*15+AA8*15</f>
        <v>15</v>
      </c>
      <c r="H8" s="34">
        <f t="shared" si="2"/>
        <v>0</v>
      </c>
      <c r="I8" s="34">
        <f t="shared" si="2"/>
        <v>0</v>
      </c>
      <c r="J8" s="34">
        <f t="shared" si="2"/>
        <v>0</v>
      </c>
      <c r="K8" s="35">
        <f t="shared" si="2"/>
        <v>0</v>
      </c>
      <c r="L8" s="36"/>
      <c r="M8" s="37"/>
      <c r="N8" s="37"/>
      <c r="O8" s="37"/>
      <c r="P8" s="38"/>
      <c r="Q8" s="36">
        <v>1</v>
      </c>
      <c r="R8" s="37"/>
      <c r="S8" s="37"/>
      <c r="T8" s="37"/>
      <c r="U8" s="38"/>
      <c r="V8" s="39"/>
      <c r="W8" s="37"/>
      <c r="X8" s="37"/>
      <c r="Y8" s="37"/>
      <c r="Z8" s="40"/>
      <c r="AA8" s="36"/>
      <c r="AB8" s="37"/>
      <c r="AC8" s="37"/>
      <c r="AD8" s="37"/>
      <c r="AE8" s="38"/>
      <c r="AF8" s="28"/>
      <c r="AG8" s="28"/>
      <c r="AH8" s="28"/>
      <c r="AI8" s="28"/>
      <c r="AM8" s="30"/>
      <c r="AN8" s="30"/>
      <c r="AO8" s="30"/>
      <c r="AP8" s="30">
        <v>2</v>
      </c>
      <c r="AQ8" s="30">
        <v>1</v>
      </c>
      <c r="AR8" s="30"/>
      <c r="AS8" s="31"/>
    </row>
    <row r="9" spans="1:45" s="29" customFormat="1">
      <c r="A9" s="3">
        <v>4</v>
      </c>
      <c r="B9" s="119" t="s">
        <v>51</v>
      </c>
      <c r="C9" s="121"/>
      <c r="D9" s="3"/>
      <c r="E9" s="32">
        <v>1</v>
      </c>
      <c r="F9" s="33">
        <f t="shared" si="0"/>
        <v>15</v>
      </c>
      <c r="G9" s="34">
        <f>L9*15+Q9*15+V9*15+AA9*15</f>
        <v>15</v>
      </c>
      <c r="H9" s="34">
        <f t="shared" si="2"/>
        <v>0</v>
      </c>
      <c r="I9" s="34">
        <f t="shared" si="2"/>
        <v>0</v>
      </c>
      <c r="J9" s="34">
        <f t="shared" si="2"/>
        <v>0</v>
      </c>
      <c r="K9" s="35">
        <f t="shared" si="2"/>
        <v>0</v>
      </c>
      <c r="L9" s="36"/>
      <c r="M9" s="37"/>
      <c r="N9" s="37"/>
      <c r="O9" s="37"/>
      <c r="P9" s="38"/>
      <c r="Q9" s="36">
        <v>1</v>
      </c>
      <c r="R9" s="37"/>
      <c r="S9" s="37"/>
      <c r="T9" s="37"/>
      <c r="U9" s="38"/>
      <c r="V9" s="39"/>
      <c r="W9" s="37"/>
      <c r="X9" s="37"/>
      <c r="Y9" s="37"/>
      <c r="Z9" s="40"/>
      <c r="AA9" s="36"/>
      <c r="AB9" s="37"/>
      <c r="AC9" s="37"/>
      <c r="AD9" s="37"/>
      <c r="AE9" s="38"/>
      <c r="AF9" s="28"/>
      <c r="AG9" s="28"/>
      <c r="AH9" s="28"/>
      <c r="AI9" s="28"/>
      <c r="AM9" s="30"/>
      <c r="AN9" s="30"/>
      <c r="AO9" s="30"/>
      <c r="AP9" s="30"/>
      <c r="AQ9" s="30"/>
      <c r="AR9" s="30"/>
      <c r="AS9" s="31"/>
    </row>
    <row r="10" spans="1:45" s="29" customFormat="1">
      <c r="A10" s="87">
        <v>5</v>
      </c>
      <c r="B10" s="80" t="s">
        <v>68</v>
      </c>
      <c r="C10" s="81"/>
      <c r="D10" s="87"/>
      <c r="E10" s="88">
        <v>2</v>
      </c>
      <c r="F10" s="73">
        <f t="shared" si="0"/>
        <v>45</v>
      </c>
      <c r="G10" s="89">
        <v>15</v>
      </c>
      <c r="H10" s="89">
        <v>0</v>
      </c>
      <c r="I10" s="89">
        <v>0</v>
      </c>
      <c r="J10" s="89">
        <v>0</v>
      </c>
      <c r="K10" s="86">
        <v>30</v>
      </c>
      <c r="L10" s="98"/>
      <c r="M10" s="99"/>
      <c r="N10" s="99"/>
      <c r="O10" s="99"/>
      <c r="P10" s="100"/>
      <c r="Q10" s="101"/>
      <c r="R10" s="99"/>
      <c r="S10" s="99"/>
      <c r="T10" s="99"/>
      <c r="U10" s="102"/>
      <c r="V10" s="98">
        <v>1</v>
      </c>
      <c r="W10" s="99"/>
      <c r="X10" s="99"/>
      <c r="Y10" s="99"/>
      <c r="Z10" s="100">
        <v>2</v>
      </c>
      <c r="AA10" s="98"/>
      <c r="AB10" s="99"/>
      <c r="AC10" s="99"/>
      <c r="AD10" s="99"/>
      <c r="AE10" s="100"/>
      <c r="AF10" s="28"/>
      <c r="AG10" s="28"/>
      <c r="AH10" s="28"/>
      <c r="AI10" s="28"/>
      <c r="AM10" s="30"/>
      <c r="AN10" s="30"/>
      <c r="AO10" s="30"/>
      <c r="AP10" s="30"/>
      <c r="AQ10" s="30"/>
      <c r="AR10" s="30"/>
      <c r="AS10" s="31"/>
    </row>
    <row r="11" spans="1:45" s="29" customFormat="1">
      <c r="A11" s="87">
        <v>6</v>
      </c>
      <c r="B11" s="80" t="s">
        <v>70</v>
      </c>
      <c r="C11" s="81"/>
      <c r="D11" s="87"/>
      <c r="E11" s="88">
        <v>2</v>
      </c>
      <c r="F11" s="73">
        <f t="shared" si="0"/>
        <v>30</v>
      </c>
      <c r="G11" s="89">
        <v>15</v>
      </c>
      <c r="H11" s="89">
        <v>0</v>
      </c>
      <c r="I11" s="89">
        <v>0</v>
      </c>
      <c r="J11" s="89">
        <v>0</v>
      </c>
      <c r="K11" s="86">
        <v>15</v>
      </c>
      <c r="L11" s="98"/>
      <c r="M11" s="99"/>
      <c r="N11" s="99"/>
      <c r="O11" s="99"/>
      <c r="P11" s="100"/>
      <c r="Q11" s="101"/>
      <c r="R11" s="99"/>
      <c r="S11" s="99"/>
      <c r="T11" s="99"/>
      <c r="U11" s="102"/>
      <c r="V11" s="98"/>
      <c r="W11" s="99"/>
      <c r="X11" s="99"/>
      <c r="Y11" s="99"/>
      <c r="Z11" s="100"/>
      <c r="AA11" s="98">
        <v>1</v>
      </c>
      <c r="AB11" s="99"/>
      <c r="AC11" s="99"/>
      <c r="AD11" s="99"/>
      <c r="AE11" s="100">
        <v>1</v>
      </c>
      <c r="AF11" s="28"/>
      <c r="AG11" s="28"/>
      <c r="AH11" s="28"/>
      <c r="AI11" s="28"/>
      <c r="AM11" s="30"/>
      <c r="AN11" s="30"/>
      <c r="AO11" s="30"/>
      <c r="AP11" s="30"/>
      <c r="AQ11" s="30"/>
      <c r="AR11" s="30"/>
      <c r="AS11" s="31"/>
    </row>
    <row r="12" spans="1:45" s="29" customFormat="1">
      <c r="A12" s="45" t="s">
        <v>42</v>
      </c>
      <c r="B12" s="150" t="s">
        <v>18</v>
      </c>
      <c r="C12" s="150"/>
      <c r="D12" s="46"/>
      <c r="E12" s="47"/>
      <c r="F12" s="1">
        <f t="shared" si="0"/>
        <v>510</v>
      </c>
      <c r="G12" s="48">
        <f>SUM(G13:G23)</f>
        <v>150</v>
      </c>
      <c r="H12" s="48">
        <f>SUM(H13:H23)</f>
        <v>30</v>
      </c>
      <c r="I12" s="48">
        <f>SUM(I13:I23)</f>
        <v>30</v>
      </c>
      <c r="J12" s="48">
        <f>SUM(J13:J23)</f>
        <v>255</v>
      </c>
      <c r="K12" s="49">
        <f>SUM(K13:K23)</f>
        <v>45</v>
      </c>
      <c r="L12" s="50"/>
      <c r="M12" s="46"/>
      <c r="N12" s="46"/>
      <c r="O12" s="46"/>
      <c r="P12" s="51"/>
      <c r="Q12" s="50"/>
      <c r="R12" s="46"/>
      <c r="S12" s="46"/>
      <c r="T12" s="46"/>
      <c r="U12" s="51"/>
      <c r="V12" s="48"/>
      <c r="W12" s="46"/>
      <c r="X12" s="46"/>
      <c r="Y12" s="46"/>
      <c r="Z12" s="47"/>
      <c r="AA12" s="50"/>
      <c r="AB12" s="46"/>
      <c r="AC12" s="46"/>
      <c r="AD12" s="46"/>
      <c r="AE12" s="51"/>
      <c r="AF12" s="28"/>
      <c r="AG12" s="28"/>
      <c r="AH12" s="28"/>
      <c r="AI12" s="28"/>
      <c r="AM12" s="30"/>
      <c r="AN12" s="30"/>
      <c r="AO12" s="30"/>
      <c r="AP12" s="30"/>
      <c r="AQ12" s="30"/>
      <c r="AR12" s="30"/>
      <c r="AS12" s="31"/>
    </row>
    <row r="13" spans="1:45" s="29" customFormat="1">
      <c r="A13" s="3">
        <v>7</v>
      </c>
      <c r="B13" s="129" t="s">
        <v>26</v>
      </c>
      <c r="C13" s="129"/>
      <c r="D13" s="3"/>
      <c r="E13" s="32">
        <v>2</v>
      </c>
      <c r="F13" s="33">
        <f t="shared" ref="F13:F21" si="3">SUM(G13:K13)</f>
        <v>45</v>
      </c>
      <c r="G13" s="34">
        <f>L13*15+Q13*15+V13*15+AA13*15</f>
        <v>15</v>
      </c>
      <c r="H13" s="34">
        <f t="shared" ref="H13:K23" si="4">M13*15+R13*15+W13*15+AB13*15</f>
        <v>0</v>
      </c>
      <c r="I13" s="34">
        <f t="shared" si="4"/>
        <v>0</v>
      </c>
      <c r="J13" s="34">
        <f t="shared" si="4"/>
        <v>0</v>
      </c>
      <c r="K13" s="76">
        <v>30</v>
      </c>
      <c r="L13" s="36">
        <v>1</v>
      </c>
      <c r="M13" s="37"/>
      <c r="N13" s="37"/>
      <c r="O13" s="37"/>
      <c r="P13" s="38">
        <v>2</v>
      </c>
      <c r="Q13" s="36"/>
      <c r="R13" s="37"/>
      <c r="S13" s="37"/>
      <c r="T13" s="37"/>
      <c r="U13" s="38"/>
      <c r="V13" s="39"/>
      <c r="W13" s="37"/>
      <c r="X13" s="37"/>
      <c r="Y13" s="37"/>
      <c r="Z13" s="40"/>
      <c r="AA13" s="36"/>
      <c r="AB13" s="37"/>
      <c r="AC13" s="37"/>
      <c r="AD13" s="37"/>
      <c r="AE13" s="38"/>
      <c r="AF13" s="28"/>
      <c r="AG13" s="28"/>
      <c r="AH13" s="28"/>
      <c r="AI13" s="28"/>
      <c r="AM13" s="30"/>
      <c r="AN13" s="30">
        <v>6</v>
      </c>
      <c r="AO13" s="30"/>
      <c r="AP13" s="30"/>
      <c r="AQ13" s="30"/>
      <c r="AR13" s="30"/>
      <c r="AS13" s="31"/>
    </row>
    <row r="14" spans="1:45" s="29" customFormat="1">
      <c r="A14" s="37">
        <v>8</v>
      </c>
      <c r="B14" s="151" t="s">
        <v>30</v>
      </c>
      <c r="C14" s="151"/>
      <c r="D14" s="37"/>
      <c r="E14" s="40">
        <v>2</v>
      </c>
      <c r="F14" s="33">
        <f t="shared" si="3"/>
        <v>45</v>
      </c>
      <c r="G14" s="34">
        <v>15</v>
      </c>
      <c r="H14" s="34">
        <f t="shared" si="4"/>
        <v>0</v>
      </c>
      <c r="I14" s="34">
        <f t="shared" si="4"/>
        <v>0</v>
      </c>
      <c r="J14" s="34">
        <f t="shared" si="4"/>
        <v>30</v>
      </c>
      <c r="K14" s="35">
        <f t="shared" si="4"/>
        <v>0</v>
      </c>
      <c r="L14" s="36">
        <v>1</v>
      </c>
      <c r="M14" s="37"/>
      <c r="N14" s="37"/>
      <c r="O14" s="37">
        <v>2</v>
      </c>
      <c r="P14" s="38"/>
      <c r="Q14" s="36"/>
      <c r="R14" s="37"/>
      <c r="S14" s="37"/>
      <c r="T14" s="37"/>
      <c r="U14" s="38"/>
      <c r="V14" s="39"/>
      <c r="W14" s="37"/>
      <c r="X14" s="37"/>
      <c r="Y14" s="37"/>
      <c r="Z14" s="40"/>
      <c r="AA14" s="36"/>
      <c r="AB14" s="37"/>
      <c r="AC14" s="37"/>
      <c r="AD14" s="37"/>
      <c r="AE14" s="38"/>
      <c r="AF14" s="28"/>
      <c r="AG14" s="28"/>
      <c r="AH14" s="28"/>
      <c r="AI14" s="28"/>
      <c r="AM14" s="30">
        <v>6</v>
      </c>
      <c r="AN14" s="30"/>
      <c r="AO14" s="30"/>
      <c r="AP14" s="30"/>
      <c r="AQ14" s="30"/>
      <c r="AR14" s="30"/>
      <c r="AS14" s="31"/>
    </row>
    <row r="15" spans="1:45" ht="19.5" customHeight="1">
      <c r="A15" s="3">
        <v>9</v>
      </c>
      <c r="B15" s="119" t="s">
        <v>32</v>
      </c>
      <c r="C15" s="121"/>
      <c r="D15" s="3">
        <v>1</v>
      </c>
      <c r="E15" s="32">
        <v>1</v>
      </c>
      <c r="F15" s="33">
        <f>SUM(G15:K15)</f>
        <v>45</v>
      </c>
      <c r="G15" s="34">
        <f t="shared" ref="G15:G23" si="5">L15*15+Q15*15+V15*15+AA15*15</f>
        <v>15</v>
      </c>
      <c r="H15" s="34">
        <f t="shared" si="4"/>
        <v>0</v>
      </c>
      <c r="I15" s="34">
        <f t="shared" si="4"/>
        <v>0</v>
      </c>
      <c r="J15" s="34">
        <f t="shared" si="4"/>
        <v>30</v>
      </c>
      <c r="K15" s="35">
        <f t="shared" si="4"/>
        <v>0</v>
      </c>
      <c r="L15" s="52"/>
      <c r="M15" s="3"/>
      <c r="N15" s="3"/>
      <c r="O15" s="3"/>
      <c r="P15" s="38"/>
      <c r="Q15" s="36">
        <v>1</v>
      </c>
      <c r="R15" s="37"/>
      <c r="S15" s="37"/>
      <c r="T15" s="37">
        <v>2</v>
      </c>
      <c r="U15" s="38"/>
      <c r="V15" s="39"/>
      <c r="W15" s="37"/>
      <c r="X15" s="37"/>
      <c r="Y15" s="37"/>
      <c r="Z15" s="40"/>
      <c r="AA15" s="36"/>
      <c r="AB15" s="37"/>
      <c r="AC15" s="37"/>
      <c r="AD15" s="37"/>
      <c r="AE15" s="38"/>
      <c r="AF15" s="6"/>
      <c r="AJ15" s="7"/>
      <c r="AM15" s="30"/>
      <c r="AN15" s="30"/>
      <c r="AO15" s="30"/>
      <c r="AP15" s="30"/>
      <c r="AQ15" s="30">
        <v>5</v>
      </c>
      <c r="AR15" s="30"/>
      <c r="AS15" s="9"/>
    </row>
    <row r="16" spans="1:45" s="29" customFormat="1">
      <c r="A16" s="37">
        <v>10</v>
      </c>
      <c r="B16" s="152" t="s">
        <v>49</v>
      </c>
      <c r="C16" s="152"/>
      <c r="D16" s="37">
        <v>1</v>
      </c>
      <c r="E16" s="40">
        <v>1</v>
      </c>
      <c r="F16" s="33">
        <f t="shared" si="3"/>
        <v>45</v>
      </c>
      <c r="G16" s="34">
        <f t="shared" si="5"/>
        <v>15</v>
      </c>
      <c r="H16" s="34">
        <f t="shared" si="4"/>
        <v>30</v>
      </c>
      <c r="I16" s="34">
        <f t="shared" si="4"/>
        <v>0</v>
      </c>
      <c r="J16" s="34">
        <f t="shared" si="4"/>
        <v>0</v>
      </c>
      <c r="K16" s="35">
        <f t="shared" si="4"/>
        <v>0</v>
      </c>
      <c r="L16" s="36"/>
      <c r="M16" s="37"/>
      <c r="N16" s="37"/>
      <c r="O16" s="37"/>
      <c r="P16" s="38"/>
      <c r="Q16" s="36"/>
      <c r="R16" s="37"/>
      <c r="S16" s="37"/>
      <c r="T16" s="37"/>
      <c r="U16" s="38"/>
      <c r="V16" s="39"/>
      <c r="W16" s="37"/>
      <c r="X16" s="37"/>
      <c r="Y16" s="37"/>
      <c r="Z16" s="40"/>
      <c r="AA16" s="36">
        <v>1</v>
      </c>
      <c r="AB16" s="37">
        <v>2</v>
      </c>
      <c r="AC16" s="37"/>
      <c r="AD16" s="37"/>
      <c r="AE16" s="38"/>
      <c r="AF16" s="28"/>
      <c r="AG16" s="28"/>
      <c r="AH16" s="28"/>
      <c r="AI16" s="28"/>
      <c r="AM16" s="30"/>
      <c r="AN16" s="30">
        <v>4</v>
      </c>
      <c r="AO16" s="30"/>
      <c r="AP16" s="30"/>
      <c r="AQ16" s="30"/>
      <c r="AR16" s="30"/>
      <c r="AS16" s="31"/>
    </row>
    <row r="17" spans="1:45" s="29" customFormat="1">
      <c r="A17" s="3">
        <v>11</v>
      </c>
      <c r="B17" s="134" t="s">
        <v>38</v>
      </c>
      <c r="C17" s="135"/>
      <c r="D17" s="37"/>
      <c r="E17" s="40">
        <v>2</v>
      </c>
      <c r="F17" s="33">
        <f>SUM(G17:K17)</f>
        <v>45</v>
      </c>
      <c r="G17" s="34">
        <f t="shared" si="5"/>
        <v>15</v>
      </c>
      <c r="H17" s="34">
        <f t="shared" si="4"/>
        <v>0</v>
      </c>
      <c r="I17" s="34">
        <f t="shared" si="4"/>
        <v>0</v>
      </c>
      <c r="J17" s="34">
        <f t="shared" si="4"/>
        <v>30</v>
      </c>
      <c r="K17" s="35">
        <f t="shared" si="4"/>
        <v>0</v>
      </c>
      <c r="L17" s="36"/>
      <c r="M17" s="37"/>
      <c r="N17" s="37"/>
      <c r="O17" s="37"/>
      <c r="P17" s="38"/>
      <c r="Q17" s="36"/>
      <c r="R17" s="37"/>
      <c r="S17" s="37"/>
      <c r="T17" s="37"/>
      <c r="U17" s="38"/>
      <c r="V17" s="39">
        <v>1</v>
      </c>
      <c r="W17" s="37"/>
      <c r="X17" s="37"/>
      <c r="Y17" s="37">
        <v>2</v>
      </c>
      <c r="Z17" s="40"/>
      <c r="AA17" s="36"/>
      <c r="AB17" s="37"/>
      <c r="AC17" s="37"/>
      <c r="AD17" s="37"/>
      <c r="AE17" s="38"/>
      <c r="AF17" s="28"/>
      <c r="AG17" s="28"/>
      <c r="AH17" s="28"/>
      <c r="AI17" s="28"/>
      <c r="AM17" s="30"/>
      <c r="AN17" s="30"/>
      <c r="AO17" s="30"/>
      <c r="AP17" s="30"/>
      <c r="AQ17" s="30"/>
      <c r="AR17" s="30"/>
      <c r="AS17" s="31"/>
    </row>
    <row r="18" spans="1:45">
      <c r="A18" s="37">
        <v>12</v>
      </c>
      <c r="B18" s="136" t="s">
        <v>37</v>
      </c>
      <c r="C18" s="136"/>
      <c r="D18" s="3"/>
      <c r="E18" s="32">
        <v>2</v>
      </c>
      <c r="F18" s="33">
        <f t="shared" si="3"/>
        <v>45</v>
      </c>
      <c r="G18" s="34">
        <f t="shared" si="5"/>
        <v>15</v>
      </c>
      <c r="H18" s="34">
        <f t="shared" si="4"/>
        <v>0</v>
      </c>
      <c r="I18" s="34">
        <f t="shared" si="4"/>
        <v>30</v>
      </c>
      <c r="J18" s="34">
        <f t="shared" si="4"/>
        <v>0</v>
      </c>
      <c r="K18" s="35">
        <f t="shared" si="4"/>
        <v>0</v>
      </c>
      <c r="L18" s="52"/>
      <c r="M18" s="3"/>
      <c r="N18" s="3"/>
      <c r="O18" s="3"/>
      <c r="P18" s="38"/>
      <c r="Q18" s="36">
        <v>1</v>
      </c>
      <c r="R18" s="37"/>
      <c r="S18" s="37">
        <v>2</v>
      </c>
      <c r="T18" s="37"/>
      <c r="U18" s="38"/>
      <c r="V18" s="39"/>
      <c r="W18" s="37"/>
      <c r="X18" s="37"/>
      <c r="Y18" s="37"/>
      <c r="Z18" s="40"/>
      <c r="AA18" s="36"/>
      <c r="AB18" s="37"/>
      <c r="AC18" s="37"/>
      <c r="AD18" s="37"/>
      <c r="AE18" s="38"/>
      <c r="AF18" s="6"/>
      <c r="AJ18" s="7"/>
      <c r="AM18" s="30"/>
      <c r="AN18" s="30"/>
      <c r="AO18" s="30"/>
      <c r="AP18" s="30"/>
      <c r="AQ18" s="30"/>
      <c r="AR18" s="30">
        <v>3</v>
      </c>
      <c r="AS18" s="9"/>
    </row>
    <row r="19" spans="1:45">
      <c r="A19" s="3">
        <v>13</v>
      </c>
      <c r="B19" s="143" t="s">
        <v>39</v>
      </c>
      <c r="C19" s="144"/>
      <c r="D19" s="3">
        <v>1</v>
      </c>
      <c r="E19" s="32">
        <v>1</v>
      </c>
      <c r="F19" s="33">
        <f t="shared" si="3"/>
        <v>45</v>
      </c>
      <c r="G19" s="34">
        <f t="shared" si="5"/>
        <v>15</v>
      </c>
      <c r="H19" s="34">
        <f t="shared" si="4"/>
        <v>0</v>
      </c>
      <c r="I19" s="34">
        <f t="shared" si="4"/>
        <v>0</v>
      </c>
      <c r="J19" s="34">
        <f t="shared" si="4"/>
        <v>30</v>
      </c>
      <c r="K19" s="35">
        <f t="shared" si="4"/>
        <v>0</v>
      </c>
      <c r="L19" s="52"/>
      <c r="M19" s="3"/>
      <c r="N19" s="3"/>
      <c r="O19" s="3"/>
      <c r="P19" s="38"/>
      <c r="Q19" s="36">
        <v>1</v>
      </c>
      <c r="R19" s="37"/>
      <c r="S19" s="37"/>
      <c r="T19" s="37">
        <v>2</v>
      </c>
      <c r="U19" s="38"/>
      <c r="V19" s="39"/>
      <c r="W19" s="37"/>
      <c r="X19" s="37"/>
      <c r="Y19" s="37"/>
      <c r="Z19" s="40"/>
      <c r="AA19" s="36"/>
      <c r="AB19" s="37"/>
      <c r="AC19" s="37"/>
      <c r="AD19" s="37"/>
      <c r="AE19" s="38"/>
      <c r="AF19" s="6"/>
      <c r="AJ19" s="7"/>
      <c r="AM19" s="30"/>
      <c r="AN19" s="30"/>
      <c r="AO19" s="30"/>
      <c r="AP19" s="30"/>
      <c r="AQ19" s="30"/>
      <c r="AR19" s="30"/>
      <c r="AS19" s="9"/>
    </row>
    <row r="20" spans="1:45">
      <c r="A20" s="37">
        <v>14</v>
      </c>
      <c r="B20" s="143" t="s">
        <v>33</v>
      </c>
      <c r="C20" s="144"/>
      <c r="D20" s="3">
        <v>1</v>
      </c>
      <c r="E20" s="32">
        <v>1</v>
      </c>
      <c r="F20" s="33">
        <f t="shared" si="3"/>
        <v>60</v>
      </c>
      <c r="G20" s="34">
        <f t="shared" si="5"/>
        <v>15</v>
      </c>
      <c r="H20" s="34">
        <f t="shared" si="4"/>
        <v>0</v>
      </c>
      <c r="I20" s="34">
        <f t="shared" si="4"/>
        <v>0</v>
      </c>
      <c r="J20" s="74">
        <v>45</v>
      </c>
      <c r="K20" s="35">
        <f t="shared" si="4"/>
        <v>0</v>
      </c>
      <c r="L20" s="52">
        <v>1</v>
      </c>
      <c r="M20" s="3"/>
      <c r="N20" s="3"/>
      <c r="O20" s="3">
        <v>3</v>
      </c>
      <c r="P20" s="54"/>
      <c r="Q20" s="52"/>
      <c r="R20" s="3"/>
      <c r="S20" s="3"/>
      <c r="T20" s="3"/>
      <c r="U20" s="54"/>
      <c r="V20" s="34"/>
      <c r="W20" s="3"/>
      <c r="X20" s="3"/>
      <c r="Y20" s="3"/>
      <c r="Z20" s="32"/>
      <c r="AA20" s="52"/>
      <c r="AB20" s="3"/>
      <c r="AC20" s="3"/>
      <c r="AD20" s="3"/>
      <c r="AE20" s="54"/>
      <c r="AF20" s="6"/>
      <c r="AJ20" s="7"/>
      <c r="AM20" s="3"/>
      <c r="AN20" s="3"/>
      <c r="AO20" s="3"/>
      <c r="AP20" s="3"/>
      <c r="AQ20" s="3"/>
      <c r="AR20" s="3"/>
      <c r="AS20" s="9"/>
    </row>
    <row r="21" spans="1:45">
      <c r="A21" s="3">
        <v>15</v>
      </c>
      <c r="B21" s="129" t="s">
        <v>27</v>
      </c>
      <c r="C21" s="129"/>
      <c r="D21" s="3"/>
      <c r="E21" s="32">
        <v>2</v>
      </c>
      <c r="F21" s="33">
        <f t="shared" si="3"/>
        <v>45</v>
      </c>
      <c r="G21" s="34">
        <f t="shared" si="5"/>
        <v>15</v>
      </c>
      <c r="H21" s="34">
        <f t="shared" si="4"/>
        <v>0</v>
      </c>
      <c r="I21" s="34">
        <f t="shared" si="4"/>
        <v>0</v>
      </c>
      <c r="J21" s="34">
        <f t="shared" si="4"/>
        <v>30</v>
      </c>
      <c r="K21" s="35">
        <f t="shared" si="4"/>
        <v>0</v>
      </c>
      <c r="L21" s="36"/>
      <c r="M21" s="37"/>
      <c r="N21" s="37"/>
      <c r="O21" s="37"/>
      <c r="P21" s="38"/>
      <c r="Q21" s="36"/>
      <c r="R21" s="37"/>
      <c r="S21" s="37"/>
      <c r="T21" s="37"/>
      <c r="U21" s="38"/>
      <c r="V21" s="39">
        <v>1</v>
      </c>
      <c r="W21" s="37"/>
      <c r="X21" s="37"/>
      <c r="Y21" s="37">
        <v>2</v>
      </c>
      <c r="Z21" s="40"/>
      <c r="AA21" s="36"/>
      <c r="AB21" s="37"/>
      <c r="AC21" s="37"/>
      <c r="AD21" s="37"/>
      <c r="AE21" s="38"/>
      <c r="AF21" s="6"/>
      <c r="AJ21" s="7"/>
      <c r="AM21" s="30"/>
      <c r="AN21" s="30"/>
      <c r="AO21" s="30"/>
      <c r="AP21" s="30"/>
      <c r="AQ21" s="30">
        <v>5</v>
      </c>
      <c r="AR21" s="30"/>
      <c r="AS21" s="9"/>
    </row>
    <row r="22" spans="1:45">
      <c r="A22" s="37">
        <v>16</v>
      </c>
      <c r="B22" s="136" t="s">
        <v>34</v>
      </c>
      <c r="C22" s="136"/>
      <c r="D22" s="3">
        <v>1</v>
      </c>
      <c r="E22" s="32">
        <v>1</v>
      </c>
      <c r="F22" s="33">
        <f>SUM(G22:K22)</f>
        <v>30</v>
      </c>
      <c r="G22" s="34">
        <f t="shared" si="5"/>
        <v>15</v>
      </c>
      <c r="H22" s="34">
        <f t="shared" si="4"/>
        <v>0</v>
      </c>
      <c r="I22" s="34">
        <f t="shared" si="4"/>
        <v>0</v>
      </c>
      <c r="J22" s="34">
        <f t="shared" si="4"/>
        <v>0</v>
      </c>
      <c r="K22" s="35">
        <v>15</v>
      </c>
      <c r="L22" s="52"/>
      <c r="M22" s="3"/>
      <c r="N22" s="3"/>
      <c r="O22" s="3"/>
      <c r="P22" s="38"/>
      <c r="Q22" s="36"/>
      <c r="R22" s="37"/>
      <c r="S22" s="37"/>
      <c r="T22" s="37"/>
      <c r="U22" s="38"/>
      <c r="V22" s="39"/>
      <c r="W22" s="37"/>
      <c r="X22" s="37"/>
      <c r="Y22" s="37"/>
      <c r="Z22" s="40"/>
      <c r="AA22" s="36">
        <v>1</v>
      </c>
      <c r="AB22" s="37"/>
      <c r="AC22" s="37"/>
      <c r="AD22" s="37"/>
      <c r="AE22" s="38">
        <v>1</v>
      </c>
      <c r="AF22" s="6"/>
      <c r="AJ22" s="7"/>
      <c r="AM22" s="30"/>
      <c r="AN22" s="30"/>
      <c r="AO22" s="30">
        <v>4</v>
      </c>
      <c r="AP22" s="30"/>
      <c r="AQ22" s="30"/>
      <c r="AR22" s="30"/>
      <c r="AS22" s="9"/>
    </row>
    <row r="23" spans="1:45">
      <c r="A23" s="3">
        <v>17</v>
      </c>
      <c r="B23" s="143" t="s">
        <v>36</v>
      </c>
      <c r="C23" s="144"/>
      <c r="D23" s="3"/>
      <c r="E23" s="32">
        <v>1</v>
      </c>
      <c r="F23" s="33">
        <f>SUM(G23:K23)</f>
        <v>60</v>
      </c>
      <c r="G23" s="34">
        <f t="shared" si="5"/>
        <v>0</v>
      </c>
      <c r="H23" s="34">
        <f t="shared" si="4"/>
        <v>0</v>
      </c>
      <c r="I23" s="34">
        <f t="shared" si="4"/>
        <v>0</v>
      </c>
      <c r="J23" s="74">
        <v>60</v>
      </c>
      <c r="K23" s="35">
        <f t="shared" si="4"/>
        <v>0</v>
      </c>
      <c r="L23" s="52"/>
      <c r="M23" s="3"/>
      <c r="N23" s="3"/>
      <c r="O23" s="3">
        <v>4</v>
      </c>
      <c r="P23" s="38"/>
      <c r="Q23" s="36"/>
      <c r="R23" s="37"/>
      <c r="S23" s="37"/>
      <c r="T23" s="37"/>
      <c r="U23" s="38"/>
      <c r="V23" s="39"/>
      <c r="W23" s="37"/>
      <c r="X23" s="37"/>
      <c r="Y23" s="37"/>
      <c r="Z23" s="40"/>
      <c r="AA23" s="36"/>
      <c r="AB23" s="37"/>
      <c r="AC23" s="37"/>
      <c r="AD23" s="37"/>
      <c r="AE23" s="38"/>
      <c r="AF23" s="6"/>
      <c r="AJ23" s="7"/>
      <c r="AM23" s="30"/>
      <c r="AN23" s="30"/>
      <c r="AO23" s="30"/>
      <c r="AP23" s="30"/>
      <c r="AQ23" s="30"/>
      <c r="AR23" s="30"/>
      <c r="AS23" s="9"/>
    </row>
    <row r="24" spans="1:45" ht="19.5" customHeight="1">
      <c r="A24" s="16" t="s">
        <v>17</v>
      </c>
      <c r="B24" s="122" t="s">
        <v>43</v>
      </c>
      <c r="C24" s="137"/>
      <c r="D24" s="17"/>
      <c r="E24" s="18"/>
      <c r="F24" s="1">
        <f t="shared" ref="F24:F29" si="6">SUM(G24:K24)</f>
        <v>240</v>
      </c>
      <c r="G24" s="19">
        <f>SUM(G25:G29)</f>
        <v>60</v>
      </c>
      <c r="H24" s="19">
        <f t="shared" ref="H24:K24" si="7">SUM(H25:H29)</f>
        <v>30</v>
      </c>
      <c r="I24" s="19">
        <f t="shared" si="7"/>
        <v>0</v>
      </c>
      <c r="J24" s="19">
        <f t="shared" si="7"/>
        <v>135</v>
      </c>
      <c r="K24" s="19">
        <f t="shared" si="7"/>
        <v>15</v>
      </c>
      <c r="L24" s="55"/>
      <c r="M24" s="17"/>
      <c r="N24" s="17"/>
      <c r="O24" s="17"/>
      <c r="P24" s="56"/>
      <c r="Q24" s="55"/>
      <c r="R24" s="17"/>
      <c r="S24" s="17"/>
      <c r="T24" s="17"/>
      <c r="U24" s="56"/>
      <c r="V24" s="19"/>
      <c r="W24" s="17"/>
      <c r="X24" s="17"/>
      <c r="Y24" s="17"/>
      <c r="Z24" s="18"/>
      <c r="AA24" s="55"/>
      <c r="AB24" s="17"/>
      <c r="AC24" s="17"/>
      <c r="AD24" s="17"/>
      <c r="AE24" s="56"/>
      <c r="AF24" s="6"/>
      <c r="AJ24" s="7"/>
      <c r="AM24" s="30"/>
      <c r="AN24" s="30"/>
      <c r="AO24" s="30"/>
      <c r="AP24" s="30"/>
      <c r="AQ24" s="30"/>
      <c r="AR24" s="30"/>
      <c r="AS24" s="9"/>
    </row>
    <row r="25" spans="1:45" s="29" customFormat="1">
      <c r="A25" s="3">
        <v>18</v>
      </c>
      <c r="B25" s="157" t="s">
        <v>44</v>
      </c>
      <c r="C25" s="159"/>
      <c r="D25" s="37">
        <v>1</v>
      </c>
      <c r="E25" s="40">
        <v>1</v>
      </c>
      <c r="F25" s="33">
        <f t="shared" si="6"/>
        <v>60</v>
      </c>
      <c r="G25" s="34">
        <f t="shared" ref="G25:K31" si="8">L25*15+Q25*15+V25*15+AA25*15</f>
        <v>15</v>
      </c>
      <c r="H25" s="34">
        <f>M25*15+R25*15+W25*15+AB25*15</f>
        <v>0</v>
      </c>
      <c r="I25" s="34">
        <f t="shared" si="8"/>
        <v>0</v>
      </c>
      <c r="J25" s="89">
        <v>45</v>
      </c>
      <c r="K25" s="35">
        <f t="shared" si="8"/>
        <v>0</v>
      </c>
      <c r="L25" s="36"/>
      <c r="M25" s="37"/>
      <c r="N25" s="37"/>
      <c r="O25" s="37"/>
      <c r="P25" s="38"/>
      <c r="Q25" s="36">
        <v>1</v>
      </c>
      <c r="R25" s="37"/>
      <c r="S25" s="37"/>
      <c r="T25" s="99">
        <v>3</v>
      </c>
      <c r="U25" s="38"/>
      <c r="V25" s="39"/>
      <c r="W25" s="37"/>
      <c r="X25" s="37"/>
      <c r="Y25" s="37"/>
      <c r="Z25" s="40"/>
      <c r="AA25" s="36"/>
      <c r="AB25" s="37"/>
      <c r="AC25" s="37"/>
      <c r="AD25" s="37"/>
      <c r="AE25" s="38"/>
      <c r="AF25" s="28"/>
      <c r="AG25" s="28"/>
      <c r="AH25" s="28"/>
      <c r="AI25" s="28"/>
      <c r="AM25" s="30"/>
      <c r="AN25" s="30"/>
      <c r="AO25" s="30">
        <v>6</v>
      </c>
      <c r="AP25" s="30">
        <v>5</v>
      </c>
      <c r="AQ25" s="30"/>
      <c r="AR25" s="30"/>
      <c r="AS25" s="31"/>
    </row>
    <row r="26" spans="1:45" s="29" customFormat="1">
      <c r="A26" s="3">
        <v>19</v>
      </c>
      <c r="B26" s="157" t="s">
        <v>45</v>
      </c>
      <c r="C26" s="157"/>
      <c r="D26" s="37">
        <v>1</v>
      </c>
      <c r="E26" s="40">
        <v>1</v>
      </c>
      <c r="F26" s="33">
        <f t="shared" si="6"/>
        <v>45</v>
      </c>
      <c r="G26" s="34">
        <f>L26*15+Q26*15+V26*15+AA26*15</f>
        <v>15</v>
      </c>
      <c r="H26" s="74">
        <f>M26*15+R26*15+W26*15+AB26*15</f>
        <v>30</v>
      </c>
      <c r="I26" s="34">
        <f>N26*15+S26*15+X26*15+AC26*15</f>
        <v>0</v>
      </c>
      <c r="J26" s="34">
        <f>O26*15+T26*15+Y26*15+AD26*15</f>
        <v>0</v>
      </c>
      <c r="K26" s="35">
        <f>P26*15+U26*15+Z26*15+AE26*15</f>
        <v>0</v>
      </c>
      <c r="L26" s="36">
        <v>1</v>
      </c>
      <c r="M26" s="37">
        <v>2</v>
      </c>
      <c r="N26" s="37"/>
      <c r="O26" s="37"/>
      <c r="P26" s="38"/>
      <c r="Q26" s="36"/>
      <c r="R26" s="37"/>
      <c r="S26" s="37"/>
      <c r="T26" s="37"/>
      <c r="U26" s="38"/>
      <c r="V26" s="39"/>
      <c r="W26" s="37"/>
      <c r="X26" s="37"/>
      <c r="Y26" s="37"/>
      <c r="Z26" s="40"/>
      <c r="AA26" s="36"/>
      <c r="AB26" s="37"/>
      <c r="AC26" s="37"/>
      <c r="AD26" s="37"/>
      <c r="AE26" s="38"/>
      <c r="AF26" s="28"/>
      <c r="AG26" s="28"/>
      <c r="AH26" s="28"/>
      <c r="AI26" s="28"/>
      <c r="AM26" s="30"/>
      <c r="AN26" s="30"/>
      <c r="AO26" s="30"/>
      <c r="AP26" s="30">
        <v>6</v>
      </c>
      <c r="AQ26" s="30"/>
      <c r="AR26" s="30"/>
      <c r="AS26" s="31"/>
    </row>
    <row r="27" spans="1:45">
      <c r="A27" s="3">
        <v>20</v>
      </c>
      <c r="B27" s="136" t="s">
        <v>46</v>
      </c>
      <c r="C27" s="136"/>
      <c r="D27" s="3">
        <v>0</v>
      </c>
      <c r="E27" s="32">
        <v>2</v>
      </c>
      <c r="F27" s="33">
        <f t="shared" si="6"/>
        <v>45</v>
      </c>
      <c r="G27" s="34">
        <v>0</v>
      </c>
      <c r="H27" s="34">
        <f t="shared" si="8"/>
        <v>0</v>
      </c>
      <c r="I27" s="34">
        <f t="shared" si="8"/>
        <v>0</v>
      </c>
      <c r="J27" s="34">
        <f t="shared" si="8"/>
        <v>30</v>
      </c>
      <c r="K27" s="35">
        <v>15</v>
      </c>
      <c r="L27" s="52"/>
      <c r="M27" s="3"/>
      <c r="N27" s="3"/>
      <c r="O27" s="3"/>
      <c r="P27" s="38"/>
      <c r="Q27" s="36"/>
      <c r="R27" s="37"/>
      <c r="S27" s="37"/>
      <c r="T27" s="37"/>
      <c r="U27" s="38"/>
      <c r="V27" s="39"/>
      <c r="W27" s="37"/>
      <c r="X27" s="37"/>
      <c r="Y27" s="37">
        <v>2</v>
      </c>
      <c r="Z27" s="40">
        <v>1</v>
      </c>
      <c r="AA27" s="36"/>
      <c r="AB27" s="37"/>
      <c r="AC27" s="37"/>
      <c r="AD27" s="37"/>
      <c r="AE27" s="38"/>
      <c r="AF27" s="6"/>
      <c r="AJ27" s="7"/>
      <c r="AM27" s="30"/>
      <c r="AN27" s="30"/>
      <c r="AO27" s="30"/>
      <c r="AP27" s="30"/>
      <c r="AQ27" s="30">
        <v>4</v>
      </c>
      <c r="AR27" s="30">
        <v>4</v>
      </c>
      <c r="AS27" s="9"/>
    </row>
    <row r="28" spans="1:45" s="29" customFormat="1">
      <c r="A28" s="3">
        <v>21</v>
      </c>
      <c r="B28" s="152" t="s">
        <v>47</v>
      </c>
      <c r="C28" s="152"/>
      <c r="D28" s="37">
        <v>1</v>
      </c>
      <c r="E28" s="40">
        <v>1</v>
      </c>
      <c r="F28" s="33">
        <f t="shared" si="6"/>
        <v>45</v>
      </c>
      <c r="G28" s="34">
        <f t="shared" si="8"/>
        <v>15</v>
      </c>
      <c r="H28" s="34">
        <f t="shared" si="8"/>
        <v>0</v>
      </c>
      <c r="I28" s="34">
        <f t="shared" si="8"/>
        <v>0</v>
      </c>
      <c r="J28" s="34">
        <f t="shared" si="8"/>
        <v>30</v>
      </c>
      <c r="K28" s="35">
        <f t="shared" si="8"/>
        <v>0</v>
      </c>
      <c r="L28" s="36"/>
      <c r="M28" s="37"/>
      <c r="N28" s="37"/>
      <c r="O28" s="37"/>
      <c r="P28" s="38"/>
      <c r="Q28" s="36"/>
      <c r="R28" s="37"/>
      <c r="S28" s="37"/>
      <c r="T28" s="37"/>
      <c r="U28" s="38"/>
      <c r="V28" s="39"/>
      <c r="W28" s="37"/>
      <c r="X28" s="37"/>
      <c r="Y28" s="37"/>
      <c r="Z28" s="40"/>
      <c r="AA28" s="98">
        <v>1</v>
      </c>
      <c r="AB28" s="99"/>
      <c r="AC28" s="99"/>
      <c r="AD28" s="99">
        <v>2</v>
      </c>
      <c r="AE28" s="38"/>
      <c r="AF28" s="28"/>
      <c r="AG28" s="28"/>
      <c r="AH28" s="28"/>
      <c r="AI28" s="28"/>
      <c r="AM28" s="30"/>
      <c r="AN28" s="30"/>
      <c r="AO28" s="30"/>
      <c r="AP28" s="30"/>
      <c r="AQ28" s="30">
        <v>7</v>
      </c>
      <c r="AR28" s="30"/>
      <c r="AS28" s="31"/>
    </row>
    <row r="29" spans="1:45">
      <c r="A29" s="3">
        <v>22</v>
      </c>
      <c r="B29" s="129" t="s">
        <v>48</v>
      </c>
      <c r="C29" s="129"/>
      <c r="D29" s="3">
        <v>1</v>
      </c>
      <c r="E29" s="32">
        <v>1</v>
      </c>
      <c r="F29" s="33">
        <f t="shared" si="6"/>
        <v>45</v>
      </c>
      <c r="G29" s="34">
        <f t="shared" si="8"/>
        <v>15</v>
      </c>
      <c r="H29" s="34">
        <f t="shared" si="8"/>
        <v>0</v>
      </c>
      <c r="I29" s="34">
        <f t="shared" si="8"/>
        <v>0</v>
      </c>
      <c r="J29" s="34">
        <f t="shared" si="8"/>
        <v>30</v>
      </c>
      <c r="K29" s="35">
        <f t="shared" si="8"/>
        <v>0</v>
      </c>
      <c r="L29" s="52"/>
      <c r="M29" s="3"/>
      <c r="N29" s="3"/>
      <c r="O29" s="3"/>
      <c r="P29" s="38"/>
      <c r="Q29" s="36"/>
      <c r="R29" s="37"/>
      <c r="S29" s="37"/>
      <c r="T29" s="37"/>
      <c r="U29" s="38"/>
      <c r="V29" s="39">
        <v>1</v>
      </c>
      <c r="W29" s="37"/>
      <c r="X29" s="37"/>
      <c r="Y29" s="37">
        <v>2</v>
      </c>
      <c r="Z29" s="40"/>
      <c r="AA29" s="36"/>
      <c r="AB29" s="37"/>
      <c r="AC29" s="37"/>
      <c r="AD29" s="37"/>
      <c r="AE29" s="38"/>
      <c r="AF29" s="6"/>
      <c r="AJ29" s="7"/>
      <c r="AM29" s="30"/>
      <c r="AN29" s="30"/>
      <c r="AO29" s="30"/>
      <c r="AP29" s="30"/>
      <c r="AQ29" s="30"/>
      <c r="AR29" s="30">
        <v>7</v>
      </c>
      <c r="AS29" s="9"/>
    </row>
    <row r="30" spans="1:45">
      <c r="A30" s="17" t="s">
        <v>62</v>
      </c>
      <c r="B30" s="160" t="s">
        <v>65</v>
      </c>
      <c r="C30" s="161"/>
      <c r="D30" s="17"/>
      <c r="E30" s="18"/>
      <c r="F30" s="103">
        <f>SUM(G30:K30)</f>
        <v>100</v>
      </c>
      <c r="G30" s="19">
        <f>G31</f>
        <v>0</v>
      </c>
      <c r="H30" s="19">
        <f t="shared" ref="H30:K30" si="9">H31</f>
        <v>0</v>
      </c>
      <c r="I30" s="19">
        <f t="shared" si="9"/>
        <v>0</v>
      </c>
      <c r="J30" s="19">
        <f t="shared" si="9"/>
        <v>0</v>
      </c>
      <c r="K30" s="19">
        <f t="shared" si="9"/>
        <v>100</v>
      </c>
      <c r="L30" s="55"/>
      <c r="M30" s="17"/>
      <c r="N30" s="17"/>
      <c r="O30" s="17"/>
      <c r="P30" s="56"/>
      <c r="Q30" s="19"/>
      <c r="R30" s="17"/>
      <c r="S30" s="17"/>
      <c r="T30" s="17"/>
      <c r="U30" s="18"/>
      <c r="V30" s="55"/>
      <c r="W30" s="17"/>
      <c r="X30" s="17"/>
      <c r="Y30" s="17"/>
      <c r="Z30" s="56"/>
      <c r="AA30" s="104"/>
      <c r="AB30" s="105"/>
      <c r="AC30" s="105"/>
      <c r="AD30" s="105"/>
      <c r="AE30" s="56"/>
      <c r="AF30" s="6"/>
      <c r="AJ30" s="7"/>
      <c r="AM30" s="30"/>
      <c r="AN30" s="30"/>
      <c r="AO30" s="30"/>
      <c r="AP30" s="30"/>
      <c r="AQ30" s="30"/>
      <c r="AR30" s="30"/>
      <c r="AS30" s="9"/>
    </row>
    <row r="31" spans="1:45" s="93" customFormat="1" ht="16.2" thickBot="1">
      <c r="A31" s="3">
        <v>23</v>
      </c>
      <c r="B31" s="169" t="s">
        <v>31</v>
      </c>
      <c r="C31" s="169"/>
      <c r="D31" s="87"/>
      <c r="E31" s="88">
        <v>2</v>
      </c>
      <c r="F31" s="85">
        <v>100</v>
      </c>
      <c r="G31" s="89">
        <f t="shared" si="8"/>
        <v>0</v>
      </c>
      <c r="H31" s="89">
        <f t="shared" si="8"/>
        <v>0</v>
      </c>
      <c r="I31" s="89">
        <f t="shared" si="8"/>
        <v>0</v>
      </c>
      <c r="J31" s="89">
        <f t="shared" si="8"/>
        <v>0</v>
      </c>
      <c r="K31" s="86">
        <v>100</v>
      </c>
      <c r="L31" s="90"/>
      <c r="M31" s="87"/>
      <c r="N31" s="87"/>
      <c r="O31" s="87"/>
      <c r="P31" s="91"/>
      <c r="Q31" s="90"/>
      <c r="R31" s="87"/>
      <c r="S31" s="87"/>
      <c r="T31" s="87"/>
      <c r="U31" s="91"/>
      <c r="V31" s="89"/>
      <c r="W31" s="87"/>
      <c r="X31" s="87"/>
      <c r="Y31" s="87"/>
      <c r="Z31" s="88">
        <v>3.33</v>
      </c>
      <c r="AA31" s="90"/>
      <c r="AB31" s="87"/>
      <c r="AC31" s="87"/>
      <c r="AD31" s="87"/>
      <c r="AE31" s="91">
        <v>3.33</v>
      </c>
      <c r="AF31" s="92"/>
      <c r="AG31" s="92"/>
      <c r="AH31" s="92"/>
      <c r="AI31" s="92"/>
      <c r="AM31" s="94"/>
      <c r="AN31" s="94"/>
      <c r="AO31" s="94"/>
      <c r="AP31" s="94"/>
      <c r="AQ31" s="94">
        <v>2</v>
      </c>
      <c r="AR31" s="94">
        <v>2</v>
      </c>
      <c r="AS31" s="95"/>
    </row>
    <row r="32" spans="1:45" ht="36" customHeight="1">
      <c r="A32" s="17" t="s">
        <v>63</v>
      </c>
      <c r="B32" s="153" t="s">
        <v>58</v>
      </c>
      <c r="C32" s="153"/>
      <c r="D32" s="17"/>
      <c r="E32" s="18">
        <v>2</v>
      </c>
      <c r="F32" s="57" t="s">
        <v>54</v>
      </c>
      <c r="G32" s="19"/>
      <c r="H32" s="17"/>
      <c r="I32" s="17"/>
      <c r="J32" s="17"/>
      <c r="K32" s="17"/>
      <c r="L32" s="21"/>
      <c r="M32" s="21"/>
      <c r="N32" s="21"/>
      <c r="O32" s="21"/>
      <c r="P32" s="21"/>
      <c r="Q32" s="154" t="s">
        <v>55</v>
      </c>
      <c r="R32" s="155"/>
      <c r="S32" s="155"/>
      <c r="T32" s="155"/>
      <c r="U32" s="156"/>
      <c r="V32" s="21"/>
      <c r="W32" s="21"/>
      <c r="X32" s="21"/>
      <c r="Y32" s="21"/>
      <c r="Z32" s="21"/>
      <c r="AA32" s="154" t="s">
        <v>56</v>
      </c>
      <c r="AB32" s="155"/>
      <c r="AC32" s="155"/>
      <c r="AD32" s="155"/>
      <c r="AE32" s="156"/>
      <c r="AF32" s="6"/>
      <c r="AJ32" s="7"/>
      <c r="AM32" s="30"/>
      <c r="AN32" s="30">
        <v>2</v>
      </c>
      <c r="AO32" s="30"/>
      <c r="AP32" s="30">
        <v>2</v>
      </c>
      <c r="AQ32" s="30"/>
      <c r="AR32" s="30"/>
      <c r="AS32" s="9"/>
    </row>
    <row r="33" spans="1:45" s="61" customFormat="1" ht="16.2" thickBot="1">
      <c r="A33" s="17"/>
      <c r="B33" s="122" t="s">
        <v>19</v>
      </c>
      <c r="C33" s="122"/>
      <c r="D33" s="16">
        <f>SUM(D5:D31)</f>
        <v>10</v>
      </c>
      <c r="E33" s="58">
        <f>SUM(E5:E32)</f>
        <v>35</v>
      </c>
      <c r="F33" s="2">
        <f>SUM(G33:K33)</f>
        <v>1060</v>
      </c>
      <c r="G33" s="59">
        <f>SUM(G24,G12,G5,G30)</f>
        <v>285</v>
      </c>
      <c r="H33" s="59">
        <f t="shared" ref="H33:K33" si="10">SUM(H24,H12,H5,H30)</f>
        <v>60</v>
      </c>
      <c r="I33" s="59">
        <f t="shared" si="10"/>
        <v>120</v>
      </c>
      <c r="J33" s="59">
        <f t="shared" si="10"/>
        <v>390</v>
      </c>
      <c r="K33" s="59">
        <f t="shared" si="10"/>
        <v>205</v>
      </c>
      <c r="L33" s="17">
        <f t="shared" ref="L33:AE33" si="11">SUM(L5:L31)</f>
        <v>5</v>
      </c>
      <c r="M33" s="17">
        <f t="shared" si="11"/>
        <v>2</v>
      </c>
      <c r="N33" s="17">
        <f t="shared" si="11"/>
        <v>2</v>
      </c>
      <c r="O33" s="17">
        <f t="shared" si="11"/>
        <v>9</v>
      </c>
      <c r="P33" s="17">
        <f t="shared" si="11"/>
        <v>2</v>
      </c>
      <c r="Q33" s="17">
        <f t="shared" si="11"/>
        <v>6</v>
      </c>
      <c r="R33" s="17">
        <f t="shared" si="11"/>
        <v>0</v>
      </c>
      <c r="S33" s="17">
        <f t="shared" si="11"/>
        <v>4</v>
      </c>
      <c r="T33" s="17">
        <f t="shared" si="11"/>
        <v>7</v>
      </c>
      <c r="U33" s="17">
        <f t="shared" si="11"/>
        <v>0</v>
      </c>
      <c r="V33" s="17">
        <f t="shared" si="11"/>
        <v>4</v>
      </c>
      <c r="W33" s="17">
        <f t="shared" si="11"/>
        <v>0</v>
      </c>
      <c r="X33" s="17">
        <f t="shared" si="11"/>
        <v>2</v>
      </c>
      <c r="Y33" s="17">
        <f t="shared" si="11"/>
        <v>8</v>
      </c>
      <c r="Z33" s="17">
        <f t="shared" si="11"/>
        <v>6.33</v>
      </c>
      <c r="AA33" s="17">
        <f t="shared" si="11"/>
        <v>4</v>
      </c>
      <c r="AB33" s="17">
        <f t="shared" si="11"/>
        <v>2</v>
      </c>
      <c r="AC33" s="17">
        <f t="shared" si="11"/>
        <v>0</v>
      </c>
      <c r="AD33" s="17">
        <f t="shared" si="11"/>
        <v>2</v>
      </c>
      <c r="AE33" s="17">
        <f t="shared" si="11"/>
        <v>5.33</v>
      </c>
      <c r="AF33" s="60"/>
      <c r="AG33" s="60"/>
      <c r="AH33" s="60"/>
      <c r="AI33" s="60"/>
      <c r="AJ33" s="60"/>
      <c r="AK33" s="60"/>
      <c r="AM33" s="62">
        <f>SUM(AM5:AM32)</f>
        <v>6</v>
      </c>
      <c r="AN33" s="17">
        <f>SUM(AN5:AN32)</f>
        <v>13</v>
      </c>
      <c r="AO33" s="17">
        <f>SUM(AO5:AO31)</f>
        <v>11</v>
      </c>
      <c r="AP33" s="17">
        <f>SUM(AP5:AP32)</f>
        <v>16</v>
      </c>
      <c r="AQ33" s="17">
        <f>SUM(AQ5:AQ31)</f>
        <v>26</v>
      </c>
      <c r="AR33" s="17">
        <f>SUM(AR5:AR31)</f>
        <v>16</v>
      </c>
    </row>
    <row r="34" spans="1:45" s="61" customFormat="1">
      <c r="A34" s="17"/>
      <c r="B34" s="70"/>
      <c r="C34" s="70"/>
      <c r="D34" s="16"/>
      <c r="E34" s="58"/>
      <c r="F34" s="71">
        <f>F33+480</f>
        <v>1540</v>
      </c>
      <c r="G34" s="72">
        <f>G33/$F$33</f>
        <v>0.26886792452830188</v>
      </c>
      <c r="H34" s="72">
        <f t="shared" ref="H34:K34" si="12">H33/$F$33</f>
        <v>5.6603773584905662E-2</v>
      </c>
      <c r="I34" s="72">
        <f t="shared" si="12"/>
        <v>0.11320754716981132</v>
      </c>
      <c r="J34" s="72">
        <f t="shared" si="12"/>
        <v>0.36792452830188677</v>
      </c>
      <c r="K34" s="72">
        <f t="shared" si="12"/>
        <v>0.19339622641509435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60"/>
      <c r="AG34" s="60"/>
      <c r="AH34" s="60"/>
      <c r="AI34" s="60"/>
      <c r="AJ34" s="60"/>
      <c r="AK34" s="60"/>
      <c r="AM34" s="62"/>
      <c r="AN34" s="17"/>
      <c r="AO34" s="17"/>
      <c r="AQ34" s="17"/>
      <c r="AR34" s="17"/>
    </row>
    <row r="35" spans="1:45" ht="16.5" customHeight="1">
      <c r="A35" s="4"/>
      <c r="B35" s="123"/>
      <c r="C35" s="123"/>
      <c r="D35" s="4"/>
      <c r="E35" s="4"/>
      <c r="F35" s="63"/>
      <c r="G35" s="115" t="s">
        <v>20</v>
      </c>
      <c r="H35" s="115"/>
      <c r="I35" s="115"/>
      <c r="J35" s="115"/>
      <c r="K35" s="115"/>
      <c r="L35" s="110">
        <f>SUM(L33:P33)</f>
        <v>20</v>
      </c>
      <c r="M35" s="110"/>
      <c r="N35" s="110"/>
      <c r="O35" s="110"/>
      <c r="P35" s="110"/>
      <c r="Q35" s="110">
        <f>SUM(Q33:U33)</f>
        <v>17</v>
      </c>
      <c r="R35" s="110"/>
      <c r="S35" s="110"/>
      <c r="T35" s="110"/>
      <c r="U35" s="110"/>
      <c r="V35" s="110">
        <f>SUM(V33:Z33)</f>
        <v>20.329999999999998</v>
      </c>
      <c r="W35" s="110"/>
      <c r="X35" s="110"/>
      <c r="Y35" s="110"/>
      <c r="Z35" s="110"/>
      <c r="AA35" s="110">
        <f>SUM(AA33:AE33)</f>
        <v>13.33</v>
      </c>
      <c r="AB35" s="110"/>
      <c r="AC35" s="110"/>
      <c r="AD35" s="110"/>
      <c r="AE35" s="110"/>
      <c r="AF35" s="113"/>
      <c r="AG35" s="114"/>
      <c r="AH35" s="114"/>
      <c r="AI35" s="114"/>
      <c r="AJ35" s="114"/>
      <c r="AM35" s="64"/>
      <c r="AN35" s="64"/>
      <c r="AO35" s="64"/>
      <c r="AQ35" s="64"/>
      <c r="AR35" s="64"/>
    </row>
    <row r="36" spans="1:45" ht="15.75" customHeight="1">
      <c r="A36" s="65"/>
      <c r="B36" s="116"/>
      <c r="C36" s="117"/>
      <c r="D36" s="117"/>
      <c r="E36" s="117"/>
      <c r="F36" s="118"/>
      <c r="G36" s="115" t="s">
        <v>21</v>
      </c>
      <c r="H36" s="115"/>
      <c r="I36" s="115" t="s">
        <v>22</v>
      </c>
      <c r="J36" s="115"/>
      <c r="K36" s="115"/>
      <c r="L36" s="110">
        <v>2</v>
      </c>
      <c r="M36" s="110"/>
      <c r="N36" s="110"/>
      <c r="O36" s="110"/>
      <c r="P36" s="110"/>
      <c r="Q36" s="110">
        <v>3</v>
      </c>
      <c r="R36" s="110"/>
      <c r="S36" s="110"/>
      <c r="T36" s="110"/>
      <c r="U36" s="110"/>
      <c r="V36" s="110">
        <v>2</v>
      </c>
      <c r="W36" s="110"/>
      <c r="X36" s="110"/>
      <c r="Y36" s="110"/>
      <c r="Z36" s="110"/>
      <c r="AA36" s="110">
        <v>3</v>
      </c>
      <c r="AB36" s="110"/>
      <c r="AC36" s="110"/>
      <c r="AD36" s="110"/>
      <c r="AE36" s="110"/>
      <c r="AF36" s="112">
        <f>SUM(L36:AE36)</f>
        <v>10</v>
      </c>
      <c r="AG36" s="111"/>
      <c r="AH36" s="111"/>
      <c r="AI36" s="111"/>
      <c r="AJ36" s="111"/>
      <c r="AN36" s="30"/>
      <c r="AS36" s="7">
        <f>SUM(L36:AE36)</f>
        <v>10</v>
      </c>
    </row>
    <row r="37" spans="1:45" ht="16.5" customHeight="1">
      <c r="A37" s="65"/>
      <c r="B37" s="119"/>
      <c r="C37" s="120"/>
      <c r="D37" s="120"/>
      <c r="E37" s="120"/>
      <c r="F37" s="121"/>
      <c r="G37" s="115"/>
      <c r="H37" s="115"/>
      <c r="I37" s="115" t="s">
        <v>23</v>
      </c>
      <c r="J37" s="115"/>
      <c r="K37" s="115"/>
      <c r="L37" s="110">
        <v>9</v>
      </c>
      <c r="M37" s="110"/>
      <c r="N37" s="110"/>
      <c r="O37" s="110"/>
      <c r="P37" s="110"/>
      <c r="Q37" s="110">
        <v>9</v>
      </c>
      <c r="R37" s="110"/>
      <c r="S37" s="110"/>
      <c r="T37" s="110"/>
      <c r="U37" s="110"/>
      <c r="V37" s="110">
        <v>9</v>
      </c>
      <c r="W37" s="110"/>
      <c r="X37" s="110"/>
      <c r="Y37" s="110"/>
      <c r="Z37" s="110"/>
      <c r="AA37" s="110">
        <v>7</v>
      </c>
      <c r="AB37" s="110"/>
      <c r="AC37" s="110"/>
      <c r="AD37" s="110"/>
      <c r="AE37" s="110"/>
      <c r="AF37" s="112">
        <f>SUM(L37:AE37)</f>
        <v>34</v>
      </c>
      <c r="AG37" s="111"/>
      <c r="AH37" s="111"/>
      <c r="AI37" s="111"/>
      <c r="AJ37" s="111"/>
      <c r="AS37" s="7">
        <f>SUM(L37:AE37)</f>
        <v>34</v>
      </c>
    </row>
    <row r="38" spans="1:45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"/>
      <c r="P38" s="7"/>
      <c r="Q38" s="7"/>
      <c r="U38" s="7"/>
      <c r="V38" s="7"/>
      <c r="Z38" s="7"/>
      <c r="AA38" s="7"/>
      <c r="AE38" s="7"/>
      <c r="AF38" s="6"/>
      <c r="AJ38" s="7"/>
    </row>
    <row r="39" spans="1:45">
      <c r="B39" s="114"/>
      <c r="C39" s="114"/>
      <c r="L39" s="7"/>
      <c r="P39" s="7"/>
      <c r="Q39" s="7"/>
      <c r="U39" s="7"/>
      <c r="V39" s="7"/>
      <c r="Z39" s="7"/>
      <c r="AA39" s="7"/>
      <c r="AE39" s="7"/>
      <c r="AF39" s="6"/>
      <c r="AJ39" s="7"/>
    </row>
    <row r="40" spans="1:45">
      <c r="B40" s="114"/>
      <c r="C40" s="114"/>
      <c r="L40" s="7"/>
      <c r="P40" s="7"/>
      <c r="Q40" s="7"/>
      <c r="U40" s="7"/>
      <c r="V40" s="7"/>
      <c r="Z40" s="7"/>
      <c r="AA40" s="7"/>
      <c r="AE40" s="7"/>
      <c r="AF40" s="6"/>
      <c r="AJ40" s="7"/>
    </row>
    <row r="41" spans="1:45">
      <c r="B41" s="114"/>
      <c r="C41" s="114"/>
      <c r="L41" s="7"/>
      <c r="P41" s="7"/>
      <c r="Q41" s="7"/>
      <c r="U41" s="7"/>
      <c r="V41" s="7"/>
      <c r="Z41" s="7"/>
      <c r="AA41" s="7"/>
      <c r="AE41" s="7"/>
      <c r="AF41" s="6"/>
      <c r="AJ41" s="7"/>
    </row>
    <row r="42" spans="1:45">
      <c r="B42" s="114"/>
      <c r="C42" s="114"/>
      <c r="L42" s="7"/>
      <c r="P42" s="7"/>
      <c r="Q42" s="7"/>
      <c r="U42" s="7"/>
      <c r="V42" s="7"/>
      <c r="Z42" s="7"/>
      <c r="AA42" s="7"/>
      <c r="AE42" s="7"/>
      <c r="AF42" s="6"/>
      <c r="AJ42" s="7"/>
    </row>
    <row r="43" spans="1:45">
      <c r="B43" s="114"/>
      <c r="C43" s="114"/>
      <c r="L43" s="7"/>
      <c r="P43" s="7"/>
      <c r="Q43" s="7"/>
      <c r="U43" s="7"/>
      <c r="V43" s="7"/>
      <c r="Z43" s="7"/>
      <c r="AA43" s="7"/>
      <c r="AE43" s="7"/>
      <c r="AF43" s="6"/>
      <c r="AJ43" s="7"/>
    </row>
    <row r="44" spans="1:45">
      <c r="B44" s="114"/>
      <c r="C44" s="114"/>
      <c r="L44" s="7"/>
      <c r="P44" s="7"/>
      <c r="Q44" s="7"/>
      <c r="U44" s="7"/>
      <c r="V44" s="7"/>
      <c r="Z44" s="7"/>
      <c r="AA44" s="7"/>
      <c r="AE44" s="7"/>
      <c r="AF44" s="6"/>
      <c r="AJ44" s="7"/>
    </row>
    <row r="45" spans="1:45">
      <c r="B45" s="114"/>
      <c r="C45" s="114"/>
      <c r="L45" s="7"/>
      <c r="P45" s="7"/>
      <c r="Q45" s="7"/>
      <c r="U45" s="7"/>
      <c r="V45" s="7"/>
      <c r="Z45" s="7"/>
      <c r="AA45" s="7"/>
      <c r="AE45" s="7"/>
      <c r="AF45" s="6"/>
      <c r="AJ45" s="7"/>
    </row>
    <row r="46" spans="1:45">
      <c r="B46" s="114"/>
      <c r="C46" s="114"/>
      <c r="L46" s="7"/>
      <c r="P46" s="7"/>
      <c r="Q46" s="7"/>
      <c r="U46" s="7"/>
      <c r="V46" s="7"/>
      <c r="Z46" s="7"/>
      <c r="AA46" s="7"/>
      <c r="AE46" s="7"/>
      <c r="AF46" s="6"/>
      <c r="AJ46" s="7"/>
    </row>
    <row r="47" spans="1:45">
      <c r="B47" s="114"/>
      <c r="C47" s="114"/>
      <c r="L47" s="7"/>
      <c r="P47" s="7"/>
      <c r="Q47" s="7"/>
      <c r="U47" s="7"/>
      <c r="V47" s="7"/>
      <c r="Z47" s="7"/>
      <c r="AA47" s="7"/>
      <c r="AE47" s="7"/>
      <c r="AF47" s="6"/>
      <c r="AJ47" s="7"/>
    </row>
    <row r="48" spans="1:45">
      <c r="B48" s="114"/>
      <c r="C48" s="114"/>
      <c r="L48" s="7"/>
      <c r="P48" s="7"/>
      <c r="Q48" s="7"/>
      <c r="U48" s="7"/>
      <c r="V48" s="7"/>
      <c r="Z48" s="7"/>
      <c r="AA48" s="7"/>
      <c r="AE48" s="7"/>
      <c r="AF48" s="6"/>
      <c r="AJ48" s="7"/>
    </row>
    <row r="49" spans="2:36">
      <c r="B49" s="114"/>
      <c r="C49" s="114"/>
      <c r="L49" s="7"/>
      <c r="P49" s="7"/>
      <c r="Q49" s="7"/>
      <c r="U49" s="7"/>
      <c r="V49" s="7"/>
      <c r="Z49" s="7"/>
      <c r="AA49" s="7"/>
      <c r="AE49" s="7"/>
      <c r="AF49" s="6"/>
      <c r="AJ49" s="7"/>
    </row>
    <row r="50" spans="2:36">
      <c r="L50" s="7"/>
      <c r="P50" s="7"/>
      <c r="Q50" s="7"/>
      <c r="U50" s="7"/>
      <c r="V50" s="7"/>
      <c r="Z50" s="7"/>
      <c r="AA50" s="7"/>
      <c r="AE50" s="7"/>
      <c r="AF50" s="6"/>
      <c r="AJ50" s="7"/>
    </row>
    <row r="51" spans="2:36">
      <c r="B51" s="114"/>
      <c r="C51" s="114"/>
      <c r="L51" s="7"/>
      <c r="P51" s="7"/>
      <c r="Q51" s="7"/>
      <c r="U51" s="7"/>
      <c r="V51" s="7"/>
      <c r="Z51" s="7"/>
      <c r="AA51" s="7"/>
      <c r="AE51" s="7"/>
      <c r="AF51" s="6"/>
      <c r="AJ51" s="7"/>
    </row>
    <row r="52" spans="2:36">
      <c r="B52" s="114"/>
      <c r="C52" s="114"/>
      <c r="L52" s="7"/>
      <c r="P52" s="7"/>
      <c r="Q52" s="7"/>
      <c r="U52" s="7"/>
      <c r="V52" s="7"/>
      <c r="Z52" s="7"/>
      <c r="AA52" s="7"/>
      <c r="AE52" s="7"/>
      <c r="AF52" s="6"/>
      <c r="AJ52" s="7"/>
    </row>
    <row r="53" spans="2:36">
      <c r="B53" s="114"/>
      <c r="C53" s="114"/>
      <c r="L53" s="7"/>
      <c r="P53" s="7"/>
      <c r="Q53" s="7"/>
      <c r="U53" s="7"/>
      <c r="V53" s="7"/>
      <c r="Z53" s="7"/>
      <c r="AA53" s="7"/>
      <c r="AE53" s="7"/>
      <c r="AF53" s="6"/>
      <c r="AJ53" s="7"/>
    </row>
    <row r="54" spans="2:36">
      <c r="B54" s="114"/>
      <c r="C54" s="114"/>
      <c r="L54" s="7"/>
      <c r="P54" s="7"/>
      <c r="Q54" s="7"/>
      <c r="U54" s="7"/>
      <c r="V54" s="7"/>
      <c r="Z54" s="7"/>
      <c r="AA54" s="7"/>
      <c r="AE54" s="7"/>
      <c r="AF54" s="6"/>
      <c r="AJ54" s="7"/>
    </row>
    <row r="55" spans="2:36">
      <c r="B55" s="114"/>
      <c r="C55" s="114"/>
      <c r="L55" s="7"/>
      <c r="P55" s="7"/>
      <c r="Q55" s="7"/>
      <c r="U55" s="7"/>
      <c r="V55" s="7"/>
      <c r="Z55" s="7"/>
      <c r="AA55" s="7"/>
      <c r="AE55" s="7"/>
      <c r="AF55" s="6"/>
      <c r="AJ55" s="7"/>
    </row>
    <row r="56" spans="2:36">
      <c r="B56" s="114"/>
      <c r="C56" s="114"/>
      <c r="L56" s="7"/>
      <c r="P56" s="7"/>
      <c r="Q56" s="7"/>
      <c r="U56" s="7"/>
      <c r="V56" s="7"/>
      <c r="Z56" s="7"/>
      <c r="AA56" s="7"/>
      <c r="AE56" s="7"/>
      <c r="AF56" s="6"/>
      <c r="AJ56" s="7"/>
    </row>
    <row r="57" spans="2:36"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7"/>
      <c r="P57" s="7"/>
      <c r="Q57" s="7"/>
      <c r="U57" s="7"/>
      <c r="V57" s="7"/>
      <c r="Z57" s="7"/>
      <c r="AA57" s="7"/>
      <c r="AE57" s="7"/>
      <c r="AF57" s="6"/>
      <c r="AJ57" s="7"/>
    </row>
    <row r="58" spans="2:36"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7"/>
      <c r="AE58" s="7"/>
      <c r="AF58" s="6"/>
      <c r="AJ58" s="7"/>
    </row>
    <row r="59" spans="2:36"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7"/>
      <c r="AE59" s="7"/>
      <c r="AF59" s="6"/>
      <c r="AJ59" s="7"/>
    </row>
  </sheetData>
  <mergeCells count="98">
    <mergeCell ref="B1:AE1"/>
    <mergeCell ref="A2:A4"/>
    <mergeCell ref="B2:C4"/>
    <mergeCell ref="D2:D4"/>
    <mergeCell ref="E2:E4"/>
    <mergeCell ref="F2:K2"/>
    <mergeCell ref="L2:AE2"/>
    <mergeCell ref="F3:K3"/>
    <mergeCell ref="L3:P3"/>
    <mergeCell ref="Q3:U3"/>
    <mergeCell ref="V3:Z3"/>
    <mergeCell ref="AA3:AE3"/>
    <mergeCell ref="AF3:AJ3"/>
    <mergeCell ref="B5:C5"/>
    <mergeCell ref="B6:C6"/>
    <mergeCell ref="B8:C8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A35:AE35"/>
    <mergeCell ref="AF35:AJ35"/>
    <mergeCell ref="B29:C29"/>
    <mergeCell ref="B31:C31"/>
    <mergeCell ref="B32:C32"/>
    <mergeCell ref="B33:C33"/>
    <mergeCell ref="B35:C35"/>
    <mergeCell ref="Q32:U32"/>
    <mergeCell ref="AA32:AE32"/>
    <mergeCell ref="G35:K35"/>
    <mergeCell ref="L35:P35"/>
    <mergeCell ref="Q35:U35"/>
    <mergeCell ref="V35:Z35"/>
    <mergeCell ref="B30:C30"/>
    <mergeCell ref="AA36:AE36"/>
    <mergeCell ref="AF36:AJ36"/>
    <mergeCell ref="B37:F37"/>
    <mergeCell ref="I37:K37"/>
    <mergeCell ref="L37:P37"/>
    <mergeCell ref="Q37:U37"/>
    <mergeCell ref="V37:Z37"/>
    <mergeCell ref="AA37:AE37"/>
    <mergeCell ref="AF37:AJ37"/>
    <mergeCell ref="B36:F36"/>
    <mergeCell ref="G36:H37"/>
    <mergeCell ref="I36:K36"/>
    <mergeCell ref="L36:P36"/>
    <mergeCell ref="Q36:U36"/>
    <mergeCell ref="V36:Z36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1:C51"/>
    <mergeCell ref="B52:C52"/>
    <mergeCell ref="B53:C53"/>
    <mergeCell ref="B54:C54"/>
    <mergeCell ref="B55:C55"/>
    <mergeCell ref="B56:C56"/>
    <mergeCell ref="B57:C57"/>
    <mergeCell ref="B58:C58"/>
    <mergeCell ref="L58:P58"/>
    <mergeCell ref="Q58:U58"/>
    <mergeCell ref="V58:Z58"/>
    <mergeCell ref="D57:D58"/>
    <mergeCell ref="E57:E58"/>
    <mergeCell ref="F57:F58"/>
    <mergeCell ref="G57:G58"/>
    <mergeCell ref="H57:H58"/>
    <mergeCell ref="I57:I58"/>
    <mergeCell ref="J57:J58"/>
    <mergeCell ref="K57:K58"/>
    <mergeCell ref="D59:G59"/>
    <mergeCell ref="H59:K59"/>
    <mergeCell ref="L59:P59"/>
    <mergeCell ref="Q59:U59"/>
    <mergeCell ref="V59:Z59"/>
  </mergeCells>
  <pageMargins left="0.39370078740157483" right="0.39370078740157483" top="0.74803149606299213" bottom="0.74803149606299213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T59"/>
  <sheetViews>
    <sheetView topLeftCell="A14" zoomScale="84" zoomScaleNormal="84" workbookViewId="0">
      <selection activeCell="Q39" sqref="Q39"/>
    </sheetView>
  </sheetViews>
  <sheetFormatPr defaultColWidth="9.109375" defaultRowHeight="15.6"/>
  <cols>
    <col min="1" max="1" width="4.6640625" style="7" customWidth="1"/>
    <col min="2" max="2" width="27.33203125" style="7" customWidth="1"/>
    <col min="3" max="3" width="22.33203125" style="7" customWidth="1"/>
    <col min="4" max="5" width="4.6640625" style="7" customWidth="1"/>
    <col min="6" max="6" width="11.5546875" style="7" customWidth="1"/>
    <col min="7" max="7" width="10.5546875" style="7" customWidth="1"/>
    <col min="8" max="8" width="13" style="7" customWidth="1"/>
    <col min="9" max="9" width="9" style="7" customWidth="1"/>
    <col min="10" max="10" width="9.5546875" style="7" customWidth="1"/>
    <col min="11" max="11" width="9.88671875" style="7" customWidth="1"/>
    <col min="12" max="12" width="5" style="67" customWidth="1"/>
    <col min="13" max="15" width="4.44140625" style="7" customWidth="1"/>
    <col min="16" max="16" width="4.44140625" style="68" customWidth="1"/>
    <col min="17" max="17" width="6" style="67" customWidth="1"/>
    <col min="18" max="18" width="4.44140625" style="7" customWidth="1"/>
    <col min="19" max="19" width="5.88671875" style="7" customWidth="1"/>
    <col min="20" max="20" width="4.44140625" style="7" customWidth="1"/>
    <col min="21" max="21" width="4.44140625" style="68" customWidth="1"/>
    <col min="22" max="22" width="6.33203125" style="67" customWidth="1"/>
    <col min="23" max="25" width="4.44140625" style="7" customWidth="1"/>
    <col min="26" max="26" width="4.44140625" style="68" customWidth="1"/>
    <col min="27" max="27" width="7.44140625" style="67" customWidth="1"/>
    <col min="28" max="29" width="4.44140625" style="7" customWidth="1"/>
    <col min="30" max="30" width="7.109375" style="7" customWidth="1"/>
    <col min="31" max="31" width="4.44140625" style="68" customWidth="1"/>
    <col min="32" max="32" width="13.33203125" style="69" hidden="1" customWidth="1"/>
    <col min="33" max="33" width="2.109375" style="6" hidden="1" customWidth="1"/>
    <col min="34" max="34" width="2" style="6" hidden="1" customWidth="1"/>
    <col min="35" max="35" width="3" style="6" hidden="1" customWidth="1"/>
    <col min="36" max="36" width="2.109375" style="68" hidden="1" customWidth="1"/>
    <col min="37" max="37" width="2.33203125" style="7" hidden="1" customWidth="1"/>
    <col min="38" max="44" width="0" style="7" hidden="1" customWidth="1"/>
    <col min="45" max="16384" width="9.109375" style="7"/>
  </cols>
  <sheetData>
    <row r="1" spans="1:45" ht="54" customHeight="1">
      <c r="A1" s="5"/>
      <c r="B1" s="138" t="s">
        <v>67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9"/>
      <c r="AD1" s="139"/>
      <c r="AE1" s="139"/>
      <c r="AF1" s="6"/>
      <c r="AJ1" s="7"/>
    </row>
    <row r="2" spans="1:45" ht="25.5" customHeight="1" thickBot="1">
      <c r="A2" s="125" t="s">
        <v>0</v>
      </c>
      <c r="B2" s="127" t="s">
        <v>1</v>
      </c>
      <c r="C2" s="128"/>
      <c r="D2" s="145" t="s">
        <v>2</v>
      </c>
      <c r="E2" s="145" t="s">
        <v>3</v>
      </c>
      <c r="F2" s="132"/>
      <c r="G2" s="132"/>
      <c r="H2" s="132"/>
      <c r="I2" s="132"/>
      <c r="J2" s="132"/>
      <c r="K2" s="132"/>
      <c r="L2" s="130" t="s">
        <v>52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6"/>
      <c r="AJ2" s="7"/>
      <c r="AS2" s="9"/>
    </row>
    <row r="3" spans="1:45" ht="33.75" customHeight="1" thickBot="1">
      <c r="A3" s="126"/>
      <c r="B3" s="128"/>
      <c r="C3" s="128"/>
      <c r="D3" s="146"/>
      <c r="E3" s="146"/>
      <c r="F3" s="131" t="s">
        <v>4</v>
      </c>
      <c r="G3" s="132"/>
      <c r="H3" s="132"/>
      <c r="I3" s="132"/>
      <c r="J3" s="132"/>
      <c r="K3" s="133"/>
      <c r="L3" s="140" t="s">
        <v>5</v>
      </c>
      <c r="M3" s="141"/>
      <c r="N3" s="141"/>
      <c r="O3" s="141"/>
      <c r="P3" s="142"/>
      <c r="Q3" s="140" t="s">
        <v>6</v>
      </c>
      <c r="R3" s="141"/>
      <c r="S3" s="141"/>
      <c r="T3" s="141"/>
      <c r="U3" s="142"/>
      <c r="V3" s="148" t="s">
        <v>7</v>
      </c>
      <c r="W3" s="141"/>
      <c r="X3" s="141"/>
      <c r="Y3" s="141"/>
      <c r="Z3" s="149"/>
      <c r="AA3" s="140" t="s">
        <v>8</v>
      </c>
      <c r="AB3" s="141"/>
      <c r="AC3" s="141"/>
      <c r="AD3" s="141"/>
      <c r="AE3" s="142"/>
      <c r="AF3" s="111"/>
      <c r="AG3" s="111"/>
      <c r="AH3" s="111"/>
      <c r="AI3" s="111"/>
      <c r="AJ3" s="111"/>
      <c r="AS3" s="9"/>
    </row>
    <row r="4" spans="1:45">
      <c r="A4" s="126"/>
      <c r="B4" s="128"/>
      <c r="C4" s="128"/>
      <c r="D4" s="146"/>
      <c r="E4" s="147"/>
      <c r="F4" s="11" t="s">
        <v>9</v>
      </c>
      <c r="G4" s="12" t="s">
        <v>10</v>
      </c>
      <c r="H4" s="8" t="s">
        <v>11</v>
      </c>
      <c r="I4" s="8" t="s">
        <v>12</v>
      </c>
      <c r="J4" s="8" t="s">
        <v>13</v>
      </c>
      <c r="K4" s="10" t="s">
        <v>14</v>
      </c>
      <c r="L4" s="13" t="s">
        <v>10</v>
      </c>
      <c r="M4" s="8" t="s">
        <v>11</v>
      </c>
      <c r="N4" s="8" t="s">
        <v>12</v>
      </c>
      <c r="O4" s="8" t="s">
        <v>13</v>
      </c>
      <c r="P4" s="14" t="s">
        <v>14</v>
      </c>
      <c r="Q4" s="13" t="s">
        <v>10</v>
      </c>
      <c r="R4" s="8" t="s">
        <v>11</v>
      </c>
      <c r="S4" s="8" t="s">
        <v>12</v>
      </c>
      <c r="T4" s="8" t="s">
        <v>13</v>
      </c>
      <c r="U4" s="14" t="s">
        <v>14</v>
      </c>
      <c r="V4" s="12" t="s">
        <v>10</v>
      </c>
      <c r="W4" s="8" t="s">
        <v>11</v>
      </c>
      <c r="X4" s="8" t="s">
        <v>12</v>
      </c>
      <c r="Y4" s="8" t="s">
        <v>13</v>
      </c>
      <c r="Z4" s="10" t="s">
        <v>14</v>
      </c>
      <c r="AA4" s="13" t="s">
        <v>10</v>
      </c>
      <c r="AB4" s="8" t="s">
        <v>11</v>
      </c>
      <c r="AC4" s="8" t="s">
        <v>12</v>
      </c>
      <c r="AD4" s="8" t="s">
        <v>13</v>
      </c>
      <c r="AE4" s="14" t="s">
        <v>14</v>
      </c>
      <c r="AF4" s="6"/>
      <c r="AJ4" s="7"/>
      <c r="AM4" s="15">
        <v>1</v>
      </c>
      <c r="AN4" s="15">
        <v>2</v>
      </c>
      <c r="AO4" s="15">
        <v>3</v>
      </c>
      <c r="AP4" s="15">
        <v>4</v>
      </c>
      <c r="AQ4" s="15">
        <v>5</v>
      </c>
      <c r="AR4" s="15">
        <v>6</v>
      </c>
      <c r="AS4" s="9"/>
    </row>
    <row r="5" spans="1:45" s="29" customFormat="1">
      <c r="A5" s="16" t="s">
        <v>15</v>
      </c>
      <c r="B5" s="122" t="s">
        <v>41</v>
      </c>
      <c r="C5" s="122"/>
      <c r="D5" s="17"/>
      <c r="E5" s="18"/>
      <c r="F5" s="1">
        <f t="shared" ref="F5:F12" si="0">SUM(G5:K5)</f>
        <v>159</v>
      </c>
      <c r="G5" s="19">
        <f>SUM(G6:G11)</f>
        <v>45</v>
      </c>
      <c r="H5" s="19">
        <f t="shared" ref="H5:K5" si="1">SUM(H6:H11)</f>
        <v>0</v>
      </c>
      <c r="I5" s="19">
        <f t="shared" si="1"/>
        <v>90</v>
      </c>
      <c r="J5" s="19">
        <f t="shared" si="1"/>
        <v>0</v>
      </c>
      <c r="K5" s="19">
        <f t="shared" si="1"/>
        <v>24</v>
      </c>
      <c r="L5" s="20"/>
      <c r="M5" s="21"/>
      <c r="N5" s="21"/>
      <c r="O5" s="21"/>
      <c r="P5" s="22"/>
      <c r="Q5" s="20"/>
      <c r="R5" s="21"/>
      <c r="S5" s="21"/>
      <c r="T5" s="21"/>
      <c r="U5" s="22"/>
      <c r="V5" s="23"/>
      <c r="W5" s="21"/>
      <c r="X5" s="21"/>
      <c r="Y5" s="21"/>
      <c r="Z5" s="24"/>
      <c r="AA5" s="25"/>
      <c r="AB5" s="26"/>
      <c r="AC5" s="26"/>
      <c r="AD5" s="26"/>
      <c r="AE5" s="27"/>
      <c r="AF5" s="28"/>
      <c r="AG5" s="28"/>
      <c r="AH5" s="28"/>
      <c r="AI5" s="28"/>
      <c r="AM5" s="30"/>
      <c r="AN5" s="30"/>
      <c r="AO5" s="30"/>
      <c r="AP5" s="30"/>
      <c r="AQ5" s="30"/>
      <c r="AR5" s="30"/>
      <c r="AS5" s="31"/>
    </row>
    <row r="6" spans="1:45" s="29" customFormat="1">
      <c r="A6" s="3">
        <v>1</v>
      </c>
      <c r="B6" s="129" t="s">
        <v>16</v>
      </c>
      <c r="C6" s="129"/>
      <c r="D6" s="3">
        <v>1</v>
      </c>
      <c r="E6" s="32">
        <v>2</v>
      </c>
      <c r="F6" s="33">
        <f t="shared" si="0"/>
        <v>90</v>
      </c>
      <c r="G6" s="34">
        <f>L6+Q6+V6+AA6</f>
        <v>0</v>
      </c>
      <c r="H6" s="34">
        <f>M6+R6+W6+AB6</f>
        <v>0</v>
      </c>
      <c r="I6" s="89">
        <v>90</v>
      </c>
      <c r="J6" s="34">
        <f>O6+T6+Y6+AD6</f>
        <v>0</v>
      </c>
      <c r="K6" s="35">
        <f>P6+U6+Z6+AE6</f>
        <v>0</v>
      </c>
      <c r="L6" s="36"/>
      <c r="M6" s="37"/>
      <c r="N6" s="37">
        <v>30</v>
      </c>
      <c r="O6" s="37"/>
      <c r="P6" s="38"/>
      <c r="Q6" s="36"/>
      <c r="R6" s="37"/>
      <c r="S6" s="37">
        <v>30</v>
      </c>
      <c r="T6" s="37"/>
      <c r="U6" s="38"/>
      <c r="V6" s="39"/>
      <c r="W6" s="37"/>
      <c r="X6" s="37">
        <v>30</v>
      </c>
      <c r="Y6" s="37"/>
      <c r="Z6" s="40"/>
      <c r="AA6" s="36"/>
      <c r="AB6" s="37"/>
      <c r="AC6" s="37"/>
      <c r="AD6" s="37"/>
      <c r="AE6" s="38"/>
      <c r="AF6" s="28"/>
      <c r="AG6" s="28"/>
      <c r="AH6" s="28"/>
      <c r="AI6" s="28"/>
      <c r="AM6" s="30"/>
      <c r="AN6" s="30">
        <v>1</v>
      </c>
      <c r="AO6" s="30">
        <v>1</v>
      </c>
      <c r="AP6" s="30">
        <v>1</v>
      </c>
      <c r="AQ6" s="30">
        <v>2</v>
      </c>
      <c r="AR6" s="30"/>
      <c r="AS6" s="31"/>
    </row>
    <row r="7" spans="1:45" s="29" customFormat="1">
      <c r="A7" s="3">
        <v>2</v>
      </c>
      <c r="B7" s="41" t="s">
        <v>50</v>
      </c>
      <c r="C7" s="42"/>
      <c r="D7" s="3"/>
      <c r="E7" s="32">
        <v>1</v>
      </c>
      <c r="F7" s="33">
        <f t="shared" si="0"/>
        <v>9</v>
      </c>
      <c r="G7" s="34">
        <f t="shared" ref="G7:K11" si="2">L7+Q7+V7+AA7</f>
        <v>9</v>
      </c>
      <c r="H7" s="34">
        <f t="shared" si="2"/>
        <v>0</v>
      </c>
      <c r="I7" s="34">
        <f t="shared" si="2"/>
        <v>0</v>
      </c>
      <c r="J7" s="34">
        <f t="shared" si="2"/>
        <v>0</v>
      </c>
      <c r="K7" s="35">
        <f t="shared" si="2"/>
        <v>0</v>
      </c>
      <c r="L7" s="36">
        <v>9</v>
      </c>
      <c r="M7" s="37"/>
      <c r="N7" s="37"/>
      <c r="O7" s="37"/>
      <c r="P7" s="38"/>
      <c r="Q7" s="36"/>
      <c r="R7" s="37"/>
      <c r="S7" s="37"/>
      <c r="T7" s="37"/>
      <c r="U7" s="38"/>
      <c r="V7" s="39"/>
      <c r="W7" s="37"/>
      <c r="X7" s="37"/>
      <c r="Y7" s="37"/>
      <c r="Z7" s="40"/>
      <c r="AA7" s="36"/>
      <c r="AB7" s="37"/>
      <c r="AC7" s="37"/>
      <c r="AD7" s="37"/>
      <c r="AE7" s="38"/>
      <c r="AF7" s="28"/>
      <c r="AG7" s="28"/>
      <c r="AH7" s="28"/>
      <c r="AI7" s="28"/>
      <c r="AM7" s="30"/>
      <c r="AN7" s="30"/>
      <c r="AO7" s="30"/>
      <c r="AP7" s="30"/>
      <c r="AQ7" s="30"/>
      <c r="AR7" s="30"/>
      <c r="AS7" s="31"/>
    </row>
    <row r="8" spans="1:45" s="29" customFormat="1" ht="18" customHeight="1">
      <c r="A8" s="3">
        <v>3</v>
      </c>
      <c r="B8" s="129" t="s">
        <v>25</v>
      </c>
      <c r="C8" s="129"/>
      <c r="D8" s="3"/>
      <c r="E8" s="32">
        <v>1</v>
      </c>
      <c r="F8" s="33">
        <f t="shared" si="0"/>
        <v>9</v>
      </c>
      <c r="G8" s="34">
        <f t="shared" si="2"/>
        <v>9</v>
      </c>
      <c r="H8" s="34">
        <f t="shared" si="2"/>
        <v>0</v>
      </c>
      <c r="I8" s="34">
        <f t="shared" si="2"/>
        <v>0</v>
      </c>
      <c r="J8" s="34">
        <f t="shared" si="2"/>
        <v>0</v>
      </c>
      <c r="K8" s="35">
        <f t="shared" si="2"/>
        <v>0</v>
      </c>
      <c r="L8" s="36"/>
      <c r="M8" s="37"/>
      <c r="N8" s="37"/>
      <c r="O8" s="37"/>
      <c r="P8" s="38"/>
      <c r="Q8" s="36">
        <v>9</v>
      </c>
      <c r="R8" s="37"/>
      <c r="S8" s="37"/>
      <c r="T8" s="37"/>
      <c r="U8" s="38"/>
      <c r="V8" s="39"/>
      <c r="W8" s="37"/>
      <c r="X8" s="37"/>
      <c r="Y8" s="37"/>
      <c r="Z8" s="40"/>
      <c r="AA8" s="36"/>
      <c r="AB8" s="37"/>
      <c r="AC8" s="37"/>
      <c r="AD8" s="37"/>
      <c r="AE8" s="38"/>
      <c r="AF8" s="28"/>
      <c r="AG8" s="28"/>
      <c r="AH8" s="28"/>
      <c r="AI8" s="28"/>
      <c r="AM8" s="30"/>
      <c r="AN8" s="30"/>
      <c r="AO8" s="30"/>
      <c r="AP8" s="30">
        <v>2</v>
      </c>
      <c r="AQ8" s="30">
        <v>1</v>
      </c>
      <c r="AR8" s="30"/>
      <c r="AS8" s="31"/>
    </row>
    <row r="9" spans="1:45" s="29" customFormat="1">
      <c r="A9" s="3">
        <v>4</v>
      </c>
      <c r="B9" s="119" t="s">
        <v>51</v>
      </c>
      <c r="C9" s="121"/>
      <c r="D9" s="3"/>
      <c r="E9" s="32">
        <v>1</v>
      </c>
      <c r="F9" s="33">
        <f t="shared" si="0"/>
        <v>9</v>
      </c>
      <c r="G9" s="34">
        <f t="shared" si="2"/>
        <v>9</v>
      </c>
      <c r="H9" s="34">
        <f t="shared" si="2"/>
        <v>0</v>
      </c>
      <c r="I9" s="34">
        <f t="shared" si="2"/>
        <v>0</v>
      </c>
      <c r="J9" s="34">
        <f t="shared" si="2"/>
        <v>0</v>
      </c>
      <c r="K9" s="35">
        <f t="shared" si="2"/>
        <v>0</v>
      </c>
      <c r="L9" s="36"/>
      <c r="M9" s="37"/>
      <c r="N9" s="37"/>
      <c r="O9" s="37"/>
      <c r="P9" s="38"/>
      <c r="Q9" s="36">
        <v>9</v>
      </c>
      <c r="R9" s="37"/>
      <c r="S9" s="37"/>
      <c r="T9" s="37"/>
      <c r="U9" s="38"/>
      <c r="V9" s="39"/>
      <c r="W9" s="37"/>
      <c r="X9" s="37"/>
      <c r="Y9" s="37"/>
      <c r="Z9" s="40"/>
      <c r="AA9" s="36"/>
      <c r="AB9" s="37"/>
      <c r="AC9" s="37"/>
      <c r="AD9" s="37"/>
      <c r="AE9" s="38"/>
      <c r="AF9" s="28"/>
      <c r="AG9" s="28"/>
      <c r="AH9" s="28"/>
      <c r="AI9" s="28"/>
      <c r="AM9" s="30"/>
      <c r="AN9" s="30"/>
      <c r="AO9" s="30"/>
      <c r="AP9" s="30"/>
      <c r="AQ9" s="30"/>
      <c r="AR9" s="43"/>
      <c r="AS9" s="44"/>
    </row>
    <row r="10" spans="1:45" s="29" customFormat="1">
      <c r="A10" s="3">
        <v>5</v>
      </c>
      <c r="B10" s="80" t="s">
        <v>68</v>
      </c>
      <c r="C10" s="81"/>
      <c r="D10" s="3"/>
      <c r="E10" s="32">
        <v>2</v>
      </c>
      <c r="F10" s="85">
        <f t="shared" si="0"/>
        <v>24</v>
      </c>
      <c r="G10" s="74">
        <v>9</v>
      </c>
      <c r="H10" s="34">
        <f t="shared" si="2"/>
        <v>0</v>
      </c>
      <c r="I10" s="34">
        <f t="shared" si="2"/>
        <v>0</v>
      </c>
      <c r="J10" s="34">
        <f t="shared" si="2"/>
        <v>0</v>
      </c>
      <c r="K10" s="76">
        <v>15</v>
      </c>
      <c r="L10" s="36"/>
      <c r="M10" s="37"/>
      <c r="N10" s="37"/>
      <c r="O10" s="37"/>
      <c r="P10" s="38"/>
      <c r="Q10" s="36"/>
      <c r="R10" s="37"/>
      <c r="S10" s="37"/>
      <c r="T10" s="37"/>
      <c r="U10" s="38"/>
      <c r="V10" s="83">
        <v>9</v>
      </c>
      <c r="W10" s="75"/>
      <c r="X10" s="75"/>
      <c r="Y10" s="75"/>
      <c r="Z10" s="84">
        <v>15</v>
      </c>
      <c r="AA10" s="78"/>
      <c r="AB10" s="75"/>
      <c r="AC10" s="75"/>
      <c r="AD10" s="75"/>
      <c r="AE10" s="77"/>
      <c r="AF10" s="28"/>
      <c r="AG10" s="28"/>
      <c r="AH10" s="28"/>
      <c r="AI10" s="28"/>
      <c r="AM10" s="30"/>
      <c r="AN10" s="30"/>
      <c r="AO10" s="30"/>
      <c r="AP10" s="30"/>
      <c r="AQ10" s="30"/>
      <c r="AR10" s="43"/>
      <c r="AS10" s="31"/>
    </row>
    <row r="11" spans="1:45" s="29" customFormat="1">
      <c r="A11" s="3">
        <v>6</v>
      </c>
      <c r="B11" s="80" t="s">
        <v>69</v>
      </c>
      <c r="C11" s="81"/>
      <c r="D11" s="3"/>
      <c r="E11" s="32">
        <v>2</v>
      </c>
      <c r="F11" s="85">
        <f t="shared" si="0"/>
        <v>18</v>
      </c>
      <c r="G11" s="74">
        <v>9</v>
      </c>
      <c r="H11" s="34">
        <f t="shared" si="2"/>
        <v>0</v>
      </c>
      <c r="I11" s="34">
        <f t="shared" si="2"/>
        <v>0</v>
      </c>
      <c r="J11" s="34">
        <f t="shared" si="2"/>
        <v>0</v>
      </c>
      <c r="K11" s="76">
        <v>9</v>
      </c>
      <c r="L11" s="36"/>
      <c r="M11" s="37"/>
      <c r="N11" s="37"/>
      <c r="O11" s="37"/>
      <c r="P11" s="38"/>
      <c r="Q11" s="36"/>
      <c r="R11" s="37"/>
      <c r="S11" s="37"/>
      <c r="T11" s="37"/>
      <c r="U11" s="38"/>
      <c r="V11" s="83"/>
      <c r="W11" s="75"/>
      <c r="X11" s="75"/>
      <c r="Y11" s="75"/>
      <c r="Z11" s="84"/>
      <c r="AA11" s="78">
        <v>9</v>
      </c>
      <c r="AB11" s="75"/>
      <c r="AC11" s="75"/>
      <c r="AD11" s="75"/>
      <c r="AE11" s="77">
        <v>9</v>
      </c>
      <c r="AF11" s="28"/>
      <c r="AG11" s="28"/>
      <c r="AH11" s="28"/>
      <c r="AI11" s="28"/>
      <c r="AM11" s="30"/>
      <c r="AN11" s="30"/>
      <c r="AO11" s="30"/>
      <c r="AP11" s="30"/>
      <c r="AQ11" s="30"/>
      <c r="AR11" s="43"/>
      <c r="AS11" s="31"/>
    </row>
    <row r="12" spans="1:45" s="29" customFormat="1">
      <c r="A12" s="45" t="s">
        <v>42</v>
      </c>
      <c r="B12" s="170" t="s">
        <v>18</v>
      </c>
      <c r="C12" s="171"/>
      <c r="D12" s="46"/>
      <c r="E12" s="47"/>
      <c r="F12" s="1">
        <f t="shared" si="0"/>
        <v>276</v>
      </c>
      <c r="G12" s="48">
        <f>SUM(G13:G23)</f>
        <v>90</v>
      </c>
      <c r="H12" s="48">
        <f t="shared" ref="H12:K12" si="3">SUM(H13:H23)</f>
        <v>12</v>
      </c>
      <c r="I12" s="48">
        <f t="shared" si="3"/>
        <v>12</v>
      </c>
      <c r="J12" s="48">
        <f t="shared" si="3"/>
        <v>135</v>
      </c>
      <c r="K12" s="48">
        <f t="shared" si="3"/>
        <v>27</v>
      </c>
      <c r="L12" s="50"/>
      <c r="M12" s="46"/>
      <c r="N12" s="46"/>
      <c r="O12" s="46"/>
      <c r="P12" s="51"/>
      <c r="Q12" s="50"/>
      <c r="R12" s="46"/>
      <c r="S12" s="46"/>
      <c r="T12" s="46"/>
      <c r="U12" s="51"/>
      <c r="V12" s="48"/>
      <c r="W12" s="46"/>
      <c r="X12" s="46"/>
      <c r="Y12" s="46"/>
      <c r="Z12" s="47"/>
      <c r="AA12" s="50"/>
      <c r="AB12" s="46"/>
      <c r="AC12" s="46"/>
      <c r="AD12" s="46"/>
      <c r="AE12" s="51"/>
      <c r="AF12" s="28"/>
      <c r="AG12" s="28"/>
      <c r="AH12" s="28"/>
      <c r="AI12" s="28"/>
      <c r="AM12" s="30"/>
      <c r="AN12" s="30"/>
      <c r="AO12" s="30"/>
      <c r="AP12" s="30"/>
      <c r="AQ12" s="30"/>
      <c r="AR12" s="30"/>
      <c r="AS12" s="31"/>
    </row>
    <row r="13" spans="1:45" s="29" customFormat="1">
      <c r="A13" s="3">
        <v>5</v>
      </c>
      <c r="B13" s="129" t="s">
        <v>26</v>
      </c>
      <c r="C13" s="129"/>
      <c r="D13" s="3"/>
      <c r="E13" s="32">
        <v>2</v>
      </c>
      <c r="F13" s="33">
        <f t="shared" ref="F13:F21" si="4">SUM(G13:K13)</f>
        <v>27</v>
      </c>
      <c r="G13" s="34">
        <f>L13+Q13+V13+AA13</f>
        <v>9</v>
      </c>
      <c r="H13" s="34">
        <f>M13+R13+W13+AB13</f>
        <v>0</v>
      </c>
      <c r="I13" s="34">
        <f>N13+S13+X13+AC13</f>
        <v>0</v>
      </c>
      <c r="J13" s="34">
        <f>O13+T13+Y13+AD13</f>
        <v>0</v>
      </c>
      <c r="K13" s="76">
        <v>18</v>
      </c>
      <c r="L13" s="36">
        <v>9</v>
      </c>
      <c r="M13" s="37"/>
      <c r="N13" s="37"/>
      <c r="O13" s="37"/>
      <c r="P13" s="38">
        <v>18</v>
      </c>
      <c r="Q13" s="36"/>
      <c r="R13" s="37"/>
      <c r="S13" s="37"/>
      <c r="T13" s="37"/>
      <c r="U13" s="38"/>
      <c r="V13" s="39"/>
      <c r="W13" s="37"/>
      <c r="X13" s="37"/>
      <c r="Y13" s="37"/>
      <c r="Z13" s="40"/>
      <c r="AA13" s="36"/>
      <c r="AB13" s="37"/>
      <c r="AC13" s="37"/>
      <c r="AD13" s="37"/>
      <c r="AE13" s="38"/>
      <c r="AF13" s="28"/>
      <c r="AG13" s="28"/>
      <c r="AH13" s="28"/>
      <c r="AI13" s="28"/>
      <c r="AM13" s="30"/>
      <c r="AN13" s="30">
        <v>6</v>
      </c>
      <c r="AO13" s="30"/>
      <c r="AP13" s="30"/>
      <c r="AQ13" s="30"/>
      <c r="AR13" s="30"/>
      <c r="AS13" s="31"/>
    </row>
    <row r="14" spans="1:45" s="29" customFormat="1">
      <c r="A14" s="37">
        <v>6</v>
      </c>
      <c r="B14" s="151" t="s">
        <v>30</v>
      </c>
      <c r="C14" s="151"/>
      <c r="D14" s="37"/>
      <c r="E14" s="40">
        <v>2</v>
      </c>
      <c r="F14" s="33">
        <f t="shared" si="4"/>
        <v>27</v>
      </c>
      <c r="G14" s="34">
        <v>9</v>
      </c>
      <c r="H14" s="34">
        <f t="shared" ref="H14:K23" si="5">M14+R14+W14+AB14</f>
        <v>0</v>
      </c>
      <c r="I14" s="34">
        <f t="shared" si="5"/>
        <v>0</v>
      </c>
      <c r="J14" s="34">
        <f t="shared" si="5"/>
        <v>18</v>
      </c>
      <c r="K14" s="35">
        <f t="shared" si="5"/>
        <v>0</v>
      </c>
      <c r="L14" s="36">
        <v>9</v>
      </c>
      <c r="M14" s="37"/>
      <c r="N14" s="37"/>
      <c r="O14" s="37">
        <v>18</v>
      </c>
      <c r="P14" s="38"/>
      <c r="Q14" s="36"/>
      <c r="R14" s="37"/>
      <c r="S14" s="37"/>
      <c r="T14" s="37"/>
      <c r="U14" s="38"/>
      <c r="V14" s="39"/>
      <c r="W14" s="37"/>
      <c r="X14" s="37"/>
      <c r="Y14" s="37"/>
      <c r="Z14" s="40"/>
      <c r="AA14" s="36"/>
      <c r="AB14" s="37"/>
      <c r="AC14" s="37"/>
      <c r="AD14" s="37"/>
      <c r="AE14" s="38"/>
      <c r="AF14" s="28"/>
      <c r="AG14" s="28"/>
      <c r="AH14" s="28"/>
      <c r="AI14" s="28"/>
      <c r="AM14" s="30">
        <v>6</v>
      </c>
      <c r="AN14" s="30"/>
      <c r="AO14" s="30"/>
      <c r="AP14" s="30"/>
      <c r="AQ14" s="30"/>
      <c r="AR14" s="30"/>
      <c r="AS14" s="31"/>
    </row>
    <row r="15" spans="1:45" ht="19.5" customHeight="1">
      <c r="A15" s="3">
        <v>7</v>
      </c>
      <c r="B15" s="119" t="s">
        <v>32</v>
      </c>
      <c r="C15" s="121"/>
      <c r="D15" s="3">
        <v>1</v>
      </c>
      <c r="E15" s="32">
        <v>1</v>
      </c>
      <c r="F15" s="33">
        <f>SUM(G15:K15)</f>
        <v>27</v>
      </c>
      <c r="G15" s="34">
        <f t="shared" ref="G15:G23" si="6">L15+Q15+V15+AA15</f>
        <v>9</v>
      </c>
      <c r="H15" s="34">
        <f t="shared" si="5"/>
        <v>0</v>
      </c>
      <c r="I15" s="34">
        <f t="shared" si="5"/>
        <v>0</v>
      </c>
      <c r="J15" s="34">
        <f t="shared" si="5"/>
        <v>18</v>
      </c>
      <c r="K15" s="35">
        <f t="shared" si="5"/>
        <v>0</v>
      </c>
      <c r="L15" s="52"/>
      <c r="M15" s="3"/>
      <c r="N15" s="3"/>
      <c r="O15" s="3"/>
      <c r="P15" s="38"/>
      <c r="Q15" s="36">
        <v>9</v>
      </c>
      <c r="R15" s="37"/>
      <c r="S15" s="37"/>
      <c r="T15" s="37">
        <v>18</v>
      </c>
      <c r="U15" s="38"/>
      <c r="V15" s="39"/>
      <c r="W15" s="37"/>
      <c r="X15" s="37"/>
      <c r="Y15" s="37"/>
      <c r="Z15" s="40"/>
      <c r="AA15" s="36"/>
      <c r="AB15" s="37"/>
      <c r="AC15" s="37"/>
      <c r="AD15" s="37"/>
      <c r="AE15" s="38"/>
      <c r="AF15" s="6"/>
      <c r="AJ15" s="7"/>
      <c r="AM15" s="30"/>
      <c r="AN15" s="30"/>
      <c r="AO15" s="30"/>
      <c r="AP15" s="30"/>
      <c r="AQ15" s="30">
        <v>5</v>
      </c>
      <c r="AR15" s="30"/>
      <c r="AS15" s="9"/>
    </row>
    <row r="16" spans="1:45" s="29" customFormat="1">
      <c r="A16" s="3">
        <v>8</v>
      </c>
      <c r="B16" s="152" t="s">
        <v>49</v>
      </c>
      <c r="C16" s="152"/>
      <c r="D16" s="37">
        <v>1</v>
      </c>
      <c r="E16" s="40">
        <v>1</v>
      </c>
      <c r="F16" s="33">
        <f t="shared" si="4"/>
        <v>21</v>
      </c>
      <c r="G16" s="34">
        <f t="shared" si="6"/>
        <v>9</v>
      </c>
      <c r="H16" s="34">
        <v>12</v>
      </c>
      <c r="I16" s="34">
        <f t="shared" si="5"/>
        <v>0</v>
      </c>
      <c r="J16" s="34">
        <f t="shared" si="5"/>
        <v>0</v>
      </c>
      <c r="K16" s="35">
        <f t="shared" si="5"/>
        <v>0</v>
      </c>
      <c r="L16" s="36"/>
      <c r="M16" s="37"/>
      <c r="N16" s="37"/>
      <c r="O16" s="37"/>
      <c r="P16" s="38"/>
      <c r="Q16" s="36"/>
      <c r="R16" s="37"/>
      <c r="S16" s="37"/>
      <c r="T16" s="37"/>
      <c r="U16" s="38"/>
      <c r="V16" s="39"/>
      <c r="W16" s="37"/>
      <c r="X16" s="37"/>
      <c r="Y16" s="37"/>
      <c r="Z16" s="40"/>
      <c r="AA16" s="36">
        <v>9</v>
      </c>
      <c r="AB16" s="37">
        <v>12</v>
      </c>
      <c r="AC16" s="37"/>
      <c r="AD16" s="37"/>
      <c r="AE16" s="38"/>
      <c r="AF16" s="28"/>
      <c r="AG16" s="28"/>
      <c r="AH16" s="28"/>
      <c r="AI16" s="28"/>
      <c r="AM16" s="30"/>
      <c r="AN16" s="30">
        <v>4</v>
      </c>
      <c r="AO16" s="30"/>
      <c r="AP16" s="30"/>
      <c r="AQ16" s="30"/>
      <c r="AR16" s="30"/>
      <c r="AS16" s="31"/>
    </row>
    <row r="17" spans="1:46" s="29" customFormat="1">
      <c r="A17" s="3">
        <v>9</v>
      </c>
      <c r="B17" s="134" t="s">
        <v>38</v>
      </c>
      <c r="C17" s="135"/>
      <c r="D17" s="37"/>
      <c r="E17" s="40">
        <v>2</v>
      </c>
      <c r="F17" s="33">
        <f>SUM(G17:K17)</f>
        <v>27</v>
      </c>
      <c r="G17" s="34">
        <f t="shared" si="6"/>
        <v>9</v>
      </c>
      <c r="H17" s="34">
        <f t="shared" si="5"/>
        <v>0</v>
      </c>
      <c r="I17" s="34">
        <f t="shared" si="5"/>
        <v>0</v>
      </c>
      <c r="J17" s="34">
        <f t="shared" si="5"/>
        <v>18</v>
      </c>
      <c r="K17" s="35">
        <f t="shared" si="5"/>
        <v>0</v>
      </c>
      <c r="L17" s="36"/>
      <c r="M17" s="37"/>
      <c r="N17" s="37"/>
      <c r="O17" s="37"/>
      <c r="P17" s="38"/>
      <c r="Q17" s="36"/>
      <c r="R17" s="37"/>
      <c r="S17" s="37"/>
      <c r="T17" s="37"/>
      <c r="U17" s="38"/>
      <c r="V17" s="39">
        <v>9</v>
      </c>
      <c r="W17" s="37"/>
      <c r="X17" s="37"/>
      <c r="Y17" s="37">
        <v>18</v>
      </c>
      <c r="Z17" s="40"/>
      <c r="AA17" s="36"/>
      <c r="AB17" s="37"/>
      <c r="AC17" s="37"/>
      <c r="AD17" s="37"/>
      <c r="AE17" s="38"/>
      <c r="AF17" s="28"/>
      <c r="AG17" s="28"/>
      <c r="AH17" s="28"/>
      <c r="AI17" s="28"/>
      <c r="AM17" s="30"/>
      <c r="AN17" s="30"/>
      <c r="AO17" s="30"/>
      <c r="AP17" s="30"/>
      <c r="AQ17" s="30"/>
      <c r="AR17" s="30"/>
      <c r="AS17" s="31"/>
    </row>
    <row r="18" spans="1:46">
      <c r="A18" s="3">
        <v>10</v>
      </c>
      <c r="B18" s="136" t="s">
        <v>37</v>
      </c>
      <c r="C18" s="136"/>
      <c r="D18" s="3"/>
      <c r="E18" s="32">
        <v>2</v>
      </c>
      <c r="F18" s="33">
        <f t="shared" si="4"/>
        <v>21</v>
      </c>
      <c r="G18" s="34">
        <f t="shared" si="6"/>
        <v>9</v>
      </c>
      <c r="H18" s="34">
        <f t="shared" si="5"/>
        <v>0</v>
      </c>
      <c r="I18" s="34">
        <v>12</v>
      </c>
      <c r="J18" s="34">
        <f t="shared" si="5"/>
        <v>0</v>
      </c>
      <c r="K18" s="35">
        <f t="shared" si="5"/>
        <v>0</v>
      </c>
      <c r="L18" s="52"/>
      <c r="M18" s="3"/>
      <c r="N18" s="3"/>
      <c r="O18" s="3"/>
      <c r="P18" s="38"/>
      <c r="Q18" s="36">
        <v>9</v>
      </c>
      <c r="R18" s="37"/>
      <c r="S18" s="37">
        <v>12</v>
      </c>
      <c r="T18" s="37"/>
      <c r="U18" s="38"/>
      <c r="V18" s="39"/>
      <c r="W18" s="37"/>
      <c r="X18" s="37"/>
      <c r="Y18" s="37"/>
      <c r="Z18" s="40"/>
      <c r="AA18" s="36"/>
      <c r="AB18" s="37"/>
      <c r="AC18" s="37"/>
      <c r="AD18" s="37"/>
      <c r="AE18" s="38"/>
      <c r="AF18" s="6"/>
      <c r="AJ18" s="7"/>
      <c r="AM18" s="30"/>
      <c r="AN18" s="30"/>
      <c r="AO18" s="30"/>
      <c r="AP18" s="30"/>
      <c r="AQ18" s="30"/>
      <c r="AR18" s="30">
        <v>3</v>
      </c>
      <c r="AS18" s="9"/>
      <c r="AT18" s="53"/>
    </row>
    <row r="19" spans="1:46">
      <c r="A19" s="3">
        <v>11</v>
      </c>
      <c r="B19" s="143" t="s">
        <v>39</v>
      </c>
      <c r="C19" s="144"/>
      <c r="D19" s="3">
        <v>1</v>
      </c>
      <c r="E19" s="32">
        <v>1</v>
      </c>
      <c r="F19" s="33">
        <f t="shared" si="4"/>
        <v>27</v>
      </c>
      <c r="G19" s="34">
        <f t="shared" si="6"/>
        <v>9</v>
      </c>
      <c r="H19" s="34">
        <f t="shared" si="5"/>
        <v>0</v>
      </c>
      <c r="I19" s="34">
        <f t="shared" si="5"/>
        <v>0</v>
      </c>
      <c r="J19" s="34">
        <f t="shared" si="5"/>
        <v>18</v>
      </c>
      <c r="K19" s="35">
        <f t="shared" si="5"/>
        <v>0</v>
      </c>
      <c r="L19" s="52"/>
      <c r="M19" s="3"/>
      <c r="N19" s="3"/>
      <c r="O19" s="3"/>
      <c r="P19" s="38"/>
      <c r="Q19" s="36">
        <v>9</v>
      </c>
      <c r="R19" s="37"/>
      <c r="S19" s="37"/>
      <c r="T19" s="37">
        <v>18</v>
      </c>
      <c r="U19" s="38"/>
      <c r="V19" s="39"/>
      <c r="W19" s="37"/>
      <c r="X19" s="37"/>
      <c r="Y19" s="37"/>
      <c r="Z19" s="40"/>
      <c r="AA19" s="36"/>
      <c r="AB19" s="37"/>
      <c r="AC19" s="37"/>
      <c r="AD19" s="37"/>
      <c r="AE19" s="38"/>
      <c r="AF19" s="6"/>
      <c r="AJ19" s="7"/>
      <c r="AM19" s="30"/>
      <c r="AN19" s="30"/>
      <c r="AO19" s="30"/>
      <c r="AP19" s="30"/>
      <c r="AQ19" s="30"/>
      <c r="AR19" s="30"/>
      <c r="AS19" s="9"/>
    </row>
    <row r="20" spans="1:46">
      <c r="A20" s="3">
        <v>12</v>
      </c>
      <c r="B20" s="143" t="s">
        <v>33</v>
      </c>
      <c r="C20" s="144"/>
      <c r="D20" s="3">
        <v>1</v>
      </c>
      <c r="E20" s="32">
        <v>1</v>
      </c>
      <c r="F20" s="33">
        <f t="shared" si="4"/>
        <v>27</v>
      </c>
      <c r="G20" s="34">
        <f t="shared" si="6"/>
        <v>9</v>
      </c>
      <c r="H20" s="34">
        <f t="shared" si="5"/>
        <v>0</v>
      </c>
      <c r="I20" s="34">
        <f t="shared" si="5"/>
        <v>0</v>
      </c>
      <c r="J20" s="34">
        <v>18</v>
      </c>
      <c r="K20" s="35">
        <f t="shared" si="5"/>
        <v>0</v>
      </c>
      <c r="L20" s="52">
        <v>9</v>
      </c>
      <c r="M20" s="3"/>
      <c r="N20" s="3"/>
      <c r="O20" s="3">
        <v>27</v>
      </c>
      <c r="P20" s="54"/>
      <c r="Q20" s="52"/>
      <c r="R20" s="3"/>
      <c r="S20" s="3"/>
      <c r="T20" s="3"/>
      <c r="U20" s="54"/>
      <c r="V20" s="34"/>
      <c r="W20" s="3"/>
      <c r="X20" s="3"/>
      <c r="Y20" s="3"/>
      <c r="Z20" s="32"/>
      <c r="AA20" s="52"/>
      <c r="AB20" s="3"/>
      <c r="AC20" s="3"/>
      <c r="AD20" s="3"/>
      <c r="AE20" s="54"/>
      <c r="AF20" s="6"/>
      <c r="AJ20" s="7"/>
      <c r="AM20" s="3"/>
      <c r="AN20" s="3"/>
      <c r="AO20" s="3"/>
      <c r="AP20" s="3"/>
      <c r="AQ20" s="3"/>
      <c r="AR20" s="3"/>
      <c r="AS20" s="9"/>
    </row>
    <row r="21" spans="1:46">
      <c r="A21" s="3">
        <v>13</v>
      </c>
      <c r="B21" s="129" t="s">
        <v>27</v>
      </c>
      <c r="C21" s="129"/>
      <c r="D21" s="3"/>
      <c r="E21" s="32">
        <v>2</v>
      </c>
      <c r="F21" s="33">
        <f t="shared" si="4"/>
        <v>27</v>
      </c>
      <c r="G21" s="34">
        <f t="shared" si="6"/>
        <v>9</v>
      </c>
      <c r="H21" s="34">
        <f t="shared" si="5"/>
        <v>0</v>
      </c>
      <c r="I21" s="34">
        <f t="shared" si="5"/>
        <v>0</v>
      </c>
      <c r="J21" s="34">
        <f t="shared" si="5"/>
        <v>18</v>
      </c>
      <c r="K21" s="35">
        <f t="shared" si="5"/>
        <v>0</v>
      </c>
      <c r="L21" s="36"/>
      <c r="M21" s="37"/>
      <c r="N21" s="37"/>
      <c r="O21" s="37"/>
      <c r="P21" s="38"/>
      <c r="Q21" s="36"/>
      <c r="R21" s="37"/>
      <c r="S21" s="37"/>
      <c r="T21" s="37"/>
      <c r="U21" s="38"/>
      <c r="V21" s="39">
        <v>9</v>
      </c>
      <c r="W21" s="37"/>
      <c r="X21" s="37"/>
      <c r="Y21" s="37">
        <v>18</v>
      </c>
      <c r="Z21" s="40"/>
      <c r="AA21" s="36"/>
      <c r="AB21" s="37"/>
      <c r="AC21" s="37"/>
      <c r="AD21" s="37"/>
      <c r="AE21" s="38"/>
      <c r="AF21" s="6"/>
      <c r="AJ21" s="7"/>
      <c r="AM21" s="30"/>
      <c r="AN21" s="30"/>
      <c r="AO21" s="30"/>
      <c r="AP21" s="30"/>
      <c r="AQ21" s="30">
        <v>5</v>
      </c>
      <c r="AR21" s="30"/>
      <c r="AS21" s="9"/>
    </row>
    <row r="22" spans="1:46">
      <c r="A22" s="3">
        <v>14</v>
      </c>
      <c r="B22" s="136" t="s">
        <v>34</v>
      </c>
      <c r="C22" s="136"/>
      <c r="D22" s="3">
        <v>1</v>
      </c>
      <c r="E22" s="32">
        <v>1</v>
      </c>
      <c r="F22" s="33">
        <f>SUM(G22:K22)</f>
        <v>18</v>
      </c>
      <c r="G22" s="34">
        <f t="shared" si="6"/>
        <v>9</v>
      </c>
      <c r="H22" s="34">
        <f t="shared" si="5"/>
        <v>0</v>
      </c>
      <c r="I22" s="34">
        <f t="shared" si="5"/>
        <v>0</v>
      </c>
      <c r="J22" s="34">
        <f t="shared" si="5"/>
        <v>0</v>
      </c>
      <c r="K22" s="35">
        <v>9</v>
      </c>
      <c r="L22" s="52"/>
      <c r="M22" s="3"/>
      <c r="N22" s="3"/>
      <c r="O22" s="3"/>
      <c r="P22" s="38"/>
      <c r="Q22" s="36"/>
      <c r="R22" s="37"/>
      <c r="S22" s="37"/>
      <c r="T22" s="37"/>
      <c r="U22" s="38"/>
      <c r="V22" s="39"/>
      <c r="W22" s="37"/>
      <c r="X22" s="37"/>
      <c r="Y22" s="37"/>
      <c r="Z22" s="40"/>
      <c r="AA22" s="36">
        <v>9</v>
      </c>
      <c r="AB22" s="37"/>
      <c r="AC22" s="37"/>
      <c r="AD22" s="37"/>
      <c r="AE22" s="38">
        <v>9</v>
      </c>
      <c r="AF22" s="6"/>
      <c r="AJ22" s="7"/>
      <c r="AM22" s="30"/>
      <c r="AN22" s="30"/>
      <c r="AO22" s="30">
        <v>4</v>
      </c>
      <c r="AP22" s="30"/>
      <c r="AQ22" s="30"/>
      <c r="AR22" s="30"/>
      <c r="AS22" s="9"/>
    </row>
    <row r="23" spans="1:46">
      <c r="A23" s="3">
        <v>15</v>
      </c>
      <c r="B23" s="143" t="s">
        <v>36</v>
      </c>
      <c r="C23" s="144"/>
      <c r="D23" s="3"/>
      <c r="E23" s="32">
        <v>1</v>
      </c>
      <c r="F23" s="33">
        <f>SUM(G23:K23)</f>
        <v>27</v>
      </c>
      <c r="G23" s="34">
        <f t="shared" si="6"/>
        <v>0</v>
      </c>
      <c r="H23" s="34">
        <f t="shared" si="5"/>
        <v>0</v>
      </c>
      <c r="I23" s="34">
        <f>N23*9+S23*9+X23*9+AC23*9</f>
        <v>0</v>
      </c>
      <c r="J23" s="74">
        <v>27</v>
      </c>
      <c r="K23" s="35">
        <f t="shared" si="5"/>
        <v>0</v>
      </c>
      <c r="L23" s="52"/>
      <c r="M23" s="3"/>
      <c r="N23" s="3"/>
      <c r="O23" s="79">
        <v>27</v>
      </c>
      <c r="P23" s="38"/>
      <c r="Q23" s="36"/>
      <c r="R23" s="37"/>
      <c r="S23" s="37"/>
      <c r="T23" s="37"/>
      <c r="U23" s="38"/>
      <c r="V23" s="39"/>
      <c r="W23" s="37"/>
      <c r="X23" s="37"/>
      <c r="Y23" s="37"/>
      <c r="Z23" s="40"/>
      <c r="AA23" s="36"/>
      <c r="AB23" s="37"/>
      <c r="AC23" s="37"/>
      <c r="AD23" s="37"/>
      <c r="AE23" s="38"/>
      <c r="AF23" s="6"/>
      <c r="AJ23" s="7"/>
      <c r="AM23" s="30"/>
      <c r="AN23" s="30"/>
      <c r="AO23" s="30"/>
      <c r="AP23" s="30"/>
      <c r="AQ23" s="30"/>
      <c r="AR23" s="30"/>
      <c r="AS23" s="9"/>
    </row>
    <row r="24" spans="1:46" ht="19.5" customHeight="1">
      <c r="A24" s="16" t="s">
        <v>17</v>
      </c>
      <c r="B24" s="122" t="s">
        <v>43</v>
      </c>
      <c r="C24" s="137"/>
      <c r="D24" s="17"/>
      <c r="E24" s="18"/>
      <c r="F24" s="1">
        <f t="shared" ref="F24:F29" si="7">SUM(G24:K24)</f>
        <v>135</v>
      </c>
      <c r="G24" s="19">
        <f>SUM(G25:G29)</f>
        <v>36</v>
      </c>
      <c r="H24" s="19">
        <f t="shared" ref="H24:K24" si="8">SUM(H25:H29)</f>
        <v>18</v>
      </c>
      <c r="I24" s="19">
        <f t="shared" si="8"/>
        <v>0</v>
      </c>
      <c r="J24" s="19">
        <f t="shared" si="8"/>
        <v>72</v>
      </c>
      <c r="K24" s="19">
        <f t="shared" si="8"/>
        <v>9</v>
      </c>
      <c r="L24" s="55"/>
      <c r="M24" s="17"/>
      <c r="N24" s="17"/>
      <c r="O24" s="17"/>
      <c r="P24" s="56"/>
      <c r="Q24" s="55"/>
      <c r="R24" s="17"/>
      <c r="S24" s="17"/>
      <c r="T24" s="17"/>
      <c r="U24" s="56"/>
      <c r="V24" s="19"/>
      <c r="W24" s="17"/>
      <c r="X24" s="17"/>
      <c r="Y24" s="17"/>
      <c r="Z24" s="18"/>
      <c r="AA24" s="55"/>
      <c r="AB24" s="17"/>
      <c r="AC24" s="17"/>
      <c r="AD24" s="17"/>
      <c r="AE24" s="56"/>
      <c r="AF24" s="6"/>
      <c r="AJ24" s="7"/>
      <c r="AM24" s="30"/>
      <c r="AN24" s="30"/>
      <c r="AO24" s="30"/>
      <c r="AP24" s="30"/>
      <c r="AQ24" s="30"/>
      <c r="AR24" s="30"/>
      <c r="AS24" s="9"/>
    </row>
    <row r="25" spans="1:46" s="29" customFormat="1">
      <c r="A25" s="3">
        <v>16</v>
      </c>
      <c r="B25" s="157" t="s">
        <v>45</v>
      </c>
      <c r="C25" s="159"/>
      <c r="D25" s="37">
        <v>1</v>
      </c>
      <c r="E25" s="40">
        <v>1</v>
      </c>
      <c r="F25" s="33">
        <f t="shared" si="7"/>
        <v>27</v>
      </c>
      <c r="G25" s="34">
        <f>L25+Q25+V25+AA25</f>
        <v>9</v>
      </c>
      <c r="H25" s="34">
        <f>M25+R25+W25+AB25</f>
        <v>18</v>
      </c>
      <c r="I25" s="34">
        <f>N25+S25+X25+AC25</f>
        <v>0</v>
      </c>
      <c r="J25" s="34">
        <f>O25+T25+Y25+AD25</f>
        <v>0</v>
      </c>
      <c r="K25" s="35">
        <f>P25+U25+Z25+AE25</f>
        <v>0</v>
      </c>
      <c r="L25" s="36">
        <v>9</v>
      </c>
      <c r="M25" s="37">
        <v>18</v>
      </c>
      <c r="N25" s="37"/>
      <c r="O25" s="37"/>
      <c r="P25" s="38"/>
      <c r="Q25" s="36"/>
      <c r="R25" s="37"/>
      <c r="S25" s="37"/>
      <c r="T25" s="37"/>
      <c r="U25" s="38"/>
      <c r="V25" s="39"/>
      <c r="W25" s="37"/>
      <c r="X25" s="37"/>
      <c r="Y25" s="37"/>
      <c r="Z25" s="40"/>
      <c r="AA25" s="36"/>
      <c r="AB25" s="37"/>
      <c r="AC25" s="37"/>
      <c r="AD25" s="37"/>
      <c r="AE25" s="38"/>
      <c r="AF25" s="28"/>
      <c r="AG25" s="28"/>
      <c r="AH25" s="28"/>
      <c r="AI25" s="28"/>
      <c r="AM25" s="30"/>
      <c r="AN25" s="30"/>
      <c r="AO25" s="30">
        <v>6</v>
      </c>
      <c r="AP25" s="30">
        <v>5</v>
      </c>
      <c r="AQ25" s="30"/>
      <c r="AR25" s="30"/>
      <c r="AS25" s="31"/>
    </row>
    <row r="26" spans="1:46" s="29" customFormat="1">
      <c r="A26" s="3">
        <v>17</v>
      </c>
      <c r="B26" s="157" t="s">
        <v>44</v>
      </c>
      <c r="C26" s="157"/>
      <c r="D26" s="37">
        <v>1</v>
      </c>
      <c r="E26" s="40">
        <v>1</v>
      </c>
      <c r="F26" s="33">
        <f t="shared" si="7"/>
        <v>27</v>
      </c>
      <c r="G26" s="34">
        <f t="shared" ref="G26:K31" si="9">L26+Q26+V26+AA26</f>
        <v>9</v>
      </c>
      <c r="H26" s="34">
        <f t="shared" si="9"/>
        <v>0</v>
      </c>
      <c r="I26" s="34">
        <f t="shared" si="9"/>
        <v>0</v>
      </c>
      <c r="J26" s="89">
        <v>18</v>
      </c>
      <c r="K26" s="35">
        <f t="shared" si="9"/>
        <v>0</v>
      </c>
      <c r="L26" s="36"/>
      <c r="M26" s="37"/>
      <c r="N26" s="37"/>
      <c r="O26" s="37"/>
      <c r="P26" s="38"/>
      <c r="Q26" s="36">
        <v>9</v>
      </c>
      <c r="R26" s="37"/>
      <c r="S26" s="37"/>
      <c r="T26" s="37">
        <v>18</v>
      </c>
      <c r="U26" s="38"/>
      <c r="V26" s="39"/>
      <c r="W26" s="37"/>
      <c r="X26" s="37"/>
      <c r="Y26" s="37"/>
      <c r="Z26" s="40"/>
      <c r="AA26" s="36"/>
      <c r="AB26" s="37"/>
      <c r="AC26" s="37"/>
      <c r="AD26" s="37"/>
      <c r="AE26" s="38"/>
      <c r="AF26" s="28"/>
      <c r="AG26" s="28"/>
      <c r="AH26" s="28"/>
      <c r="AI26" s="28"/>
      <c r="AM26" s="30"/>
      <c r="AN26" s="30"/>
      <c r="AO26" s="30"/>
      <c r="AP26" s="30">
        <v>6</v>
      </c>
      <c r="AQ26" s="30"/>
      <c r="AR26" s="30"/>
      <c r="AS26" s="31"/>
    </row>
    <row r="27" spans="1:46">
      <c r="A27" s="3">
        <v>18</v>
      </c>
      <c r="B27" s="136" t="s">
        <v>46</v>
      </c>
      <c r="C27" s="136"/>
      <c r="D27" s="3">
        <v>0</v>
      </c>
      <c r="E27" s="32">
        <v>2</v>
      </c>
      <c r="F27" s="33">
        <f t="shared" si="7"/>
        <v>27</v>
      </c>
      <c r="G27" s="34">
        <v>0</v>
      </c>
      <c r="H27" s="34">
        <f t="shared" si="9"/>
        <v>0</v>
      </c>
      <c r="I27" s="34">
        <f t="shared" si="9"/>
        <v>0</v>
      </c>
      <c r="J27" s="34">
        <f t="shared" si="9"/>
        <v>18</v>
      </c>
      <c r="K27" s="35">
        <v>9</v>
      </c>
      <c r="L27" s="52"/>
      <c r="M27" s="3"/>
      <c r="N27" s="3"/>
      <c r="O27" s="3"/>
      <c r="P27" s="38"/>
      <c r="Q27" s="36"/>
      <c r="R27" s="37"/>
      <c r="S27" s="37"/>
      <c r="T27" s="37"/>
      <c r="U27" s="38"/>
      <c r="V27" s="39"/>
      <c r="W27" s="37"/>
      <c r="X27" s="37"/>
      <c r="Y27" s="37">
        <v>18</v>
      </c>
      <c r="Z27" s="40">
        <v>9</v>
      </c>
      <c r="AA27" s="36"/>
      <c r="AB27" s="37"/>
      <c r="AC27" s="37"/>
      <c r="AD27" s="37"/>
      <c r="AE27" s="38"/>
      <c r="AF27" s="6"/>
      <c r="AJ27" s="7"/>
      <c r="AM27" s="30"/>
      <c r="AN27" s="30"/>
      <c r="AO27" s="30"/>
      <c r="AP27" s="30"/>
      <c r="AQ27" s="30">
        <v>4</v>
      </c>
      <c r="AR27" s="30">
        <v>4</v>
      </c>
      <c r="AS27" s="9"/>
    </row>
    <row r="28" spans="1:46" s="29" customFormat="1">
      <c r="A28" s="3">
        <v>19</v>
      </c>
      <c r="B28" s="152" t="s">
        <v>47</v>
      </c>
      <c r="C28" s="152"/>
      <c r="D28" s="37">
        <v>1</v>
      </c>
      <c r="E28" s="40">
        <v>1</v>
      </c>
      <c r="F28" s="33">
        <f t="shared" si="7"/>
        <v>27</v>
      </c>
      <c r="G28" s="34">
        <v>9</v>
      </c>
      <c r="H28" s="34">
        <f t="shared" si="9"/>
        <v>0</v>
      </c>
      <c r="I28" s="34">
        <f t="shared" si="9"/>
        <v>0</v>
      </c>
      <c r="J28" s="34">
        <f t="shared" si="9"/>
        <v>18</v>
      </c>
      <c r="K28" s="35">
        <f t="shared" si="9"/>
        <v>0</v>
      </c>
      <c r="L28" s="36"/>
      <c r="M28" s="37"/>
      <c r="N28" s="37"/>
      <c r="O28" s="37"/>
      <c r="P28" s="38"/>
      <c r="Q28" s="36"/>
      <c r="R28" s="37"/>
      <c r="S28" s="37"/>
      <c r="T28" s="37"/>
      <c r="U28" s="38"/>
      <c r="V28" s="39"/>
      <c r="W28" s="37"/>
      <c r="X28" s="37"/>
      <c r="Y28" s="37"/>
      <c r="Z28" s="40"/>
      <c r="AA28" s="36">
        <v>9</v>
      </c>
      <c r="AB28" s="37"/>
      <c r="AC28" s="37"/>
      <c r="AD28" s="37">
        <v>18</v>
      </c>
      <c r="AE28" s="38"/>
      <c r="AF28" s="28"/>
      <c r="AG28" s="28"/>
      <c r="AH28" s="28"/>
      <c r="AI28" s="28"/>
      <c r="AM28" s="30"/>
      <c r="AN28" s="30"/>
      <c r="AO28" s="30"/>
      <c r="AP28" s="30"/>
      <c r="AQ28" s="30">
        <v>7</v>
      </c>
      <c r="AR28" s="30"/>
      <c r="AS28" s="31"/>
    </row>
    <row r="29" spans="1:46">
      <c r="A29" s="3">
        <v>20</v>
      </c>
      <c r="B29" s="129" t="s">
        <v>48</v>
      </c>
      <c r="C29" s="129"/>
      <c r="D29" s="3">
        <v>1</v>
      </c>
      <c r="E29" s="32">
        <v>1</v>
      </c>
      <c r="F29" s="33">
        <f t="shared" si="7"/>
        <v>27</v>
      </c>
      <c r="G29" s="34">
        <f t="shared" si="9"/>
        <v>9</v>
      </c>
      <c r="H29" s="34">
        <f t="shared" si="9"/>
        <v>0</v>
      </c>
      <c r="I29" s="34">
        <f t="shared" si="9"/>
        <v>0</v>
      </c>
      <c r="J29" s="34">
        <f t="shared" si="9"/>
        <v>18</v>
      </c>
      <c r="K29" s="35">
        <f t="shared" si="9"/>
        <v>0</v>
      </c>
      <c r="L29" s="52"/>
      <c r="M29" s="3"/>
      <c r="N29" s="3"/>
      <c r="O29" s="3"/>
      <c r="P29" s="38"/>
      <c r="Q29" s="36"/>
      <c r="R29" s="37"/>
      <c r="S29" s="37"/>
      <c r="T29" s="37"/>
      <c r="U29" s="38"/>
      <c r="V29" s="39">
        <v>9</v>
      </c>
      <c r="W29" s="37"/>
      <c r="X29" s="37"/>
      <c r="Y29" s="37">
        <v>18</v>
      </c>
      <c r="Z29" s="40"/>
      <c r="AA29" s="36"/>
      <c r="AB29" s="37"/>
      <c r="AC29" s="37"/>
      <c r="AD29" s="37"/>
      <c r="AE29" s="38"/>
      <c r="AF29" s="6"/>
      <c r="AJ29" s="7"/>
      <c r="AM29" s="30"/>
      <c r="AN29" s="30"/>
      <c r="AO29" s="30"/>
      <c r="AP29" s="30"/>
      <c r="AQ29" s="30"/>
      <c r="AR29" s="30">
        <v>7</v>
      </c>
      <c r="AS29" s="9"/>
    </row>
    <row r="30" spans="1:46">
      <c r="A30" s="16" t="s">
        <v>62</v>
      </c>
      <c r="B30" s="122" t="s">
        <v>65</v>
      </c>
      <c r="C30" s="137"/>
      <c r="D30" s="17"/>
      <c r="E30" s="18"/>
      <c r="F30" s="1">
        <f t="shared" ref="F30" si="10">SUM(G30:K30)</f>
        <v>76</v>
      </c>
      <c r="G30" s="19">
        <f>G31</f>
        <v>0</v>
      </c>
      <c r="H30" s="19">
        <f t="shared" ref="H30:K30" si="11">H31</f>
        <v>0</v>
      </c>
      <c r="I30" s="19">
        <f t="shared" si="11"/>
        <v>0</v>
      </c>
      <c r="J30" s="19">
        <f t="shared" si="11"/>
        <v>0</v>
      </c>
      <c r="K30" s="19">
        <f t="shared" si="11"/>
        <v>76</v>
      </c>
      <c r="L30" s="55"/>
      <c r="M30" s="17"/>
      <c r="N30" s="17"/>
      <c r="O30" s="17"/>
      <c r="P30" s="56"/>
      <c r="Q30" s="55"/>
      <c r="R30" s="17"/>
      <c r="S30" s="17"/>
      <c r="T30" s="17"/>
      <c r="U30" s="56"/>
      <c r="V30" s="19"/>
      <c r="W30" s="17"/>
      <c r="X30" s="17"/>
      <c r="Y30" s="17"/>
      <c r="Z30" s="18"/>
      <c r="AA30" s="55"/>
      <c r="AB30" s="17"/>
      <c r="AC30" s="17"/>
      <c r="AD30" s="17"/>
      <c r="AE30" s="56"/>
      <c r="AF30" s="6"/>
      <c r="AJ30" s="7"/>
      <c r="AM30" s="30"/>
      <c r="AN30" s="30"/>
      <c r="AO30" s="30"/>
      <c r="AP30" s="30"/>
      <c r="AQ30" s="30"/>
      <c r="AR30" s="30"/>
      <c r="AS30" s="9"/>
    </row>
    <row r="31" spans="1:46" ht="16.2" thickBot="1">
      <c r="A31" s="3">
        <v>21</v>
      </c>
      <c r="B31" s="169" t="s">
        <v>31</v>
      </c>
      <c r="C31" s="169"/>
      <c r="D31" s="87"/>
      <c r="E31" s="88">
        <v>2</v>
      </c>
      <c r="F31" s="85">
        <v>76</v>
      </c>
      <c r="G31" s="89">
        <f t="shared" si="9"/>
        <v>0</v>
      </c>
      <c r="H31" s="89">
        <f t="shared" si="9"/>
        <v>0</v>
      </c>
      <c r="I31" s="89">
        <f t="shared" si="9"/>
        <v>0</v>
      </c>
      <c r="J31" s="89">
        <f t="shared" si="9"/>
        <v>0</v>
      </c>
      <c r="K31" s="86">
        <v>76</v>
      </c>
      <c r="L31" s="90"/>
      <c r="M31" s="87"/>
      <c r="N31" s="87"/>
      <c r="O31" s="87"/>
      <c r="P31" s="91"/>
      <c r="Q31" s="90"/>
      <c r="R31" s="87"/>
      <c r="S31" s="87"/>
      <c r="T31" s="87"/>
      <c r="U31" s="91"/>
      <c r="V31" s="89"/>
      <c r="W31" s="87"/>
      <c r="X31" s="87"/>
      <c r="Y31" s="87"/>
      <c r="Z31" s="88">
        <v>38</v>
      </c>
      <c r="AA31" s="90"/>
      <c r="AB31" s="87"/>
      <c r="AC31" s="87"/>
      <c r="AD31" s="87"/>
      <c r="AE31" s="91">
        <v>38</v>
      </c>
      <c r="AF31" s="6"/>
      <c r="AJ31" s="7"/>
      <c r="AM31" s="30"/>
      <c r="AN31" s="30"/>
      <c r="AO31" s="30"/>
      <c r="AP31" s="30"/>
      <c r="AQ31" s="30">
        <v>2</v>
      </c>
      <c r="AR31" s="30">
        <v>2</v>
      </c>
      <c r="AS31" s="9"/>
    </row>
    <row r="32" spans="1:46" ht="36" customHeight="1">
      <c r="A32" s="16" t="s">
        <v>63</v>
      </c>
      <c r="B32" s="153" t="s">
        <v>58</v>
      </c>
      <c r="C32" s="153"/>
      <c r="D32" s="17"/>
      <c r="E32" s="18">
        <v>2</v>
      </c>
      <c r="F32" s="57" t="s">
        <v>59</v>
      </c>
      <c r="G32" s="19"/>
      <c r="H32" s="17"/>
      <c r="I32" s="17"/>
      <c r="J32" s="17"/>
      <c r="K32" s="17"/>
      <c r="L32" s="21"/>
      <c r="M32" s="21"/>
      <c r="N32" s="21"/>
      <c r="O32" s="21"/>
      <c r="P32" s="21"/>
      <c r="Q32" s="154" t="s">
        <v>55</v>
      </c>
      <c r="R32" s="155"/>
      <c r="S32" s="155"/>
      <c r="T32" s="155"/>
      <c r="U32" s="156"/>
      <c r="V32" s="21"/>
      <c r="W32" s="21"/>
      <c r="X32" s="21"/>
      <c r="Y32" s="21"/>
      <c r="Z32" s="21"/>
      <c r="AA32" s="154" t="s">
        <v>56</v>
      </c>
      <c r="AB32" s="155"/>
      <c r="AC32" s="155"/>
      <c r="AD32" s="155"/>
      <c r="AE32" s="156"/>
      <c r="AF32" s="6"/>
      <c r="AJ32" s="7"/>
      <c r="AM32" s="30"/>
      <c r="AN32" s="30">
        <v>2</v>
      </c>
      <c r="AO32" s="30"/>
      <c r="AP32" s="30">
        <v>2</v>
      </c>
      <c r="AQ32" s="30"/>
      <c r="AR32" s="30"/>
      <c r="AS32" s="9"/>
    </row>
    <row r="33" spans="1:45" s="61" customFormat="1" ht="16.2" thickBot="1">
      <c r="A33" s="17"/>
      <c r="B33" s="122" t="s">
        <v>19</v>
      </c>
      <c r="C33" s="122"/>
      <c r="D33" s="16">
        <f>SUM(D5:D31)</f>
        <v>10</v>
      </c>
      <c r="E33" s="58">
        <f>SUM(E5:E32)</f>
        <v>35</v>
      </c>
      <c r="F33" s="2">
        <f>SUM(G33:K33)</f>
        <v>646</v>
      </c>
      <c r="G33" s="59">
        <f t="shared" ref="G33:J33" si="12">SUM(G24,G12,G5,G30)</f>
        <v>171</v>
      </c>
      <c r="H33" s="59">
        <f t="shared" si="12"/>
        <v>30</v>
      </c>
      <c r="I33" s="59">
        <f t="shared" si="12"/>
        <v>102</v>
      </c>
      <c r="J33" s="59">
        <f t="shared" si="12"/>
        <v>207</v>
      </c>
      <c r="K33" s="59">
        <f>SUM(K24,K12,K5,K30)</f>
        <v>136</v>
      </c>
      <c r="L33" s="17">
        <f t="shared" ref="L33:AE33" si="13">SUM(L5:L31)</f>
        <v>45</v>
      </c>
      <c r="M33" s="17">
        <f t="shared" si="13"/>
        <v>18</v>
      </c>
      <c r="N33" s="17">
        <f t="shared" si="13"/>
        <v>30</v>
      </c>
      <c r="O33" s="17">
        <f t="shared" si="13"/>
        <v>72</v>
      </c>
      <c r="P33" s="17">
        <f t="shared" si="13"/>
        <v>18</v>
      </c>
      <c r="Q33" s="17">
        <f t="shared" si="13"/>
        <v>54</v>
      </c>
      <c r="R33" s="17">
        <f t="shared" si="13"/>
        <v>0</v>
      </c>
      <c r="S33" s="17">
        <f t="shared" si="13"/>
        <v>42</v>
      </c>
      <c r="T33" s="17">
        <f t="shared" si="13"/>
        <v>54</v>
      </c>
      <c r="U33" s="17">
        <f t="shared" si="13"/>
        <v>0</v>
      </c>
      <c r="V33" s="17">
        <f t="shared" si="13"/>
        <v>36</v>
      </c>
      <c r="W33" s="17">
        <f t="shared" si="13"/>
        <v>0</v>
      </c>
      <c r="X33" s="17">
        <f t="shared" si="13"/>
        <v>30</v>
      </c>
      <c r="Y33" s="17">
        <f t="shared" si="13"/>
        <v>72</v>
      </c>
      <c r="Z33" s="17">
        <f t="shared" si="13"/>
        <v>62</v>
      </c>
      <c r="AA33" s="17">
        <f t="shared" si="13"/>
        <v>36</v>
      </c>
      <c r="AB33" s="17">
        <f t="shared" si="13"/>
        <v>12</v>
      </c>
      <c r="AC33" s="17">
        <f t="shared" si="13"/>
        <v>0</v>
      </c>
      <c r="AD33" s="17">
        <f t="shared" si="13"/>
        <v>18</v>
      </c>
      <c r="AE33" s="17">
        <f t="shared" si="13"/>
        <v>56</v>
      </c>
      <c r="AF33" s="60"/>
      <c r="AG33" s="60"/>
      <c r="AH33" s="60"/>
      <c r="AI33" s="60"/>
      <c r="AJ33" s="60"/>
      <c r="AK33" s="60"/>
      <c r="AM33" s="62">
        <f>SUM(AM5:AM32)</f>
        <v>6</v>
      </c>
      <c r="AN33" s="17">
        <f>SUM(AN5:AN32)</f>
        <v>13</v>
      </c>
      <c r="AO33" s="17">
        <f>SUM(AO5:AO31)</f>
        <v>11</v>
      </c>
      <c r="AP33" s="17">
        <f>SUM(AP5:AP32)</f>
        <v>16</v>
      </c>
      <c r="AQ33" s="17">
        <f>SUM(AQ5:AQ31)</f>
        <v>26</v>
      </c>
      <c r="AR33" s="17">
        <f>SUM(AR5:AR31)</f>
        <v>16</v>
      </c>
    </row>
    <row r="34" spans="1:45" s="61" customFormat="1">
      <c r="A34" s="17"/>
      <c r="B34" s="70"/>
      <c r="C34" s="70"/>
      <c r="D34" s="16"/>
      <c r="E34" s="58"/>
      <c r="F34" s="71">
        <f>F33+480</f>
        <v>1126</v>
      </c>
      <c r="G34" s="72">
        <f>G33/$F$33</f>
        <v>0.26470588235294118</v>
      </c>
      <c r="H34" s="72">
        <f t="shared" ref="H34:K34" si="14">H33/$F$33</f>
        <v>4.6439628482972138E-2</v>
      </c>
      <c r="I34" s="72">
        <f t="shared" si="14"/>
        <v>0.15789473684210525</v>
      </c>
      <c r="J34" s="72">
        <f t="shared" si="14"/>
        <v>0.32043343653250772</v>
      </c>
      <c r="K34" s="72">
        <f t="shared" si="14"/>
        <v>0.21052631578947367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60"/>
      <c r="AG34" s="60"/>
      <c r="AH34" s="60"/>
      <c r="AI34" s="60"/>
      <c r="AJ34" s="60"/>
      <c r="AK34" s="60"/>
      <c r="AM34" s="62"/>
      <c r="AN34" s="17"/>
      <c r="AO34" s="17"/>
      <c r="AQ34" s="17"/>
      <c r="AR34" s="17"/>
    </row>
    <row r="35" spans="1:45" ht="16.5" customHeight="1">
      <c r="A35" s="4"/>
      <c r="B35" s="123"/>
      <c r="C35" s="123"/>
      <c r="D35" s="4"/>
      <c r="E35" s="4"/>
      <c r="F35" s="63"/>
      <c r="G35" s="115" t="s">
        <v>20</v>
      </c>
      <c r="H35" s="115"/>
      <c r="I35" s="115"/>
      <c r="J35" s="115"/>
      <c r="K35" s="115"/>
      <c r="L35" s="110">
        <f>SUM(L33:P33)</f>
        <v>183</v>
      </c>
      <c r="M35" s="110"/>
      <c r="N35" s="110"/>
      <c r="O35" s="110"/>
      <c r="P35" s="110"/>
      <c r="Q35" s="110">
        <f>SUM(Q33:U33)</f>
        <v>150</v>
      </c>
      <c r="R35" s="110"/>
      <c r="S35" s="110"/>
      <c r="T35" s="110"/>
      <c r="U35" s="110"/>
      <c r="V35" s="110">
        <f>SUM(V33:Z33)</f>
        <v>200</v>
      </c>
      <c r="W35" s="110"/>
      <c r="X35" s="110"/>
      <c r="Y35" s="110"/>
      <c r="Z35" s="110"/>
      <c r="AA35" s="110">
        <f>SUM(AA33:AE33)</f>
        <v>122</v>
      </c>
      <c r="AB35" s="110"/>
      <c r="AC35" s="110"/>
      <c r="AD35" s="110"/>
      <c r="AE35" s="110"/>
      <c r="AF35" s="113"/>
      <c r="AG35" s="114"/>
      <c r="AH35" s="114"/>
      <c r="AI35" s="114"/>
      <c r="AJ35" s="114"/>
      <c r="AM35" s="64"/>
      <c r="AN35" s="64"/>
      <c r="AO35" s="64"/>
      <c r="AQ35" s="64"/>
      <c r="AR35" s="64"/>
    </row>
    <row r="36" spans="1:45" ht="15.75" customHeight="1">
      <c r="A36" s="65"/>
      <c r="B36" s="116"/>
      <c r="C36" s="117"/>
      <c r="D36" s="117"/>
      <c r="E36" s="117"/>
      <c r="F36" s="118"/>
      <c r="G36" s="115" t="s">
        <v>21</v>
      </c>
      <c r="H36" s="115"/>
      <c r="I36" s="115" t="s">
        <v>22</v>
      </c>
      <c r="J36" s="115"/>
      <c r="K36" s="115"/>
      <c r="L36" s="110">
        <v>2</v>
      </c>
      <c r="M36" s="110"/>
      <c r="N36" s="110"/>
      <c r="O36" s="110"/>
      <c r="P36" s="110"/>
      <c r="Q36" s="110">
        <v>3</v>
      </c>
      <c r="R36" s="110"/>
      <c r="S36" s="110"/>
      <c r="T36" s="110"/>
      <c r="U36" s="110"/>
      <c r="V36" s="110">
        <v>2</v>
      </c>
      <c r="W36" s="110"/>
      <c r="X36" s="110"/>
      <c r="Y36" s="110"/>
      <c r="Z36" s="110"/>
      <c r="AA36" s="110">
        <v>3</v>
      </c>
      <c r="AB36" s="110"/>
      <c r="AC36" s="110"/>
      <c r="AD36" s="110"/>
      <c r="AE36" s="110"/>
      <c r="AF36" s="112">
        <f>SUM(L36:AE36)</f>
        <v>10</v>
      </c>
      <c r="AG36" s="111"/>
      <c r="AH36" s="111"/>
      <c r="AI36" s="111"/>
      <c r="AJ36" s="111"/>
      <c r="AN36" s="30"/>
      <c r="AS36" s="7">
        <f>SUM(L36:AE36)</f>
        <v>10</v>
      </c>
    </row>
    <row r="37" spans="1:45" ht="16.5" customHeight="1">
      <c r="A37" s="65"/>
      <c r="B37" s="119"/>
      <c r="C37" s="120"/>
      <c r="D37" s="120"/>
      <c r="E37" s="120"/>
      <c r="F37" s="121"/>
      <c r="G37" s="115"/>
      <c r="H37" s="115"/>
      <c r="I37" s="115" t="s">
        <v>23</v>
      </c>
      <c r="J37" s="115"/>
      <c r="K37" s="115"/>
      <c r="L37" s="110">
        <v>9</v>
      </c>
      <c r="M37" s="110"/>
      <c r="N37" s="110"/>
      <c r="O37" s="110"/>
      <c r="P37" s="110"/>
      <c r="Q37" s="110">
        <v>9</v>
      </c>
      <c r="R37" s="110"/>
      <c r="S37" s="110"/>
      <c r="T37" s="110"/>
      <c r="U37" s="110"/>
      <c r="V37" s="110">
        <v>9</v>
      </c>
      <c r="W37" s="110"/>
      <c r="X37" s="110"/>
      <c r="Y37" s="110"/>
      <c r="Z37" s="110"/>
      <c r="AA37" s="110">
        <v>7</v>
      </c>
      <c r="AB37" s="110"/>
      <c r="AC37" s="110"/>
      <c r="AD37" s="110"/>
      <c r="AE37" s="110"/>
      <c r="AF37" s="112">
        <f>SUM(L37:AE37)</f>
        <v>34</v>
      </c>
      <c r="AG37" s="111"/>
      <c r="AH37" s="111"/>
      <c r="AI37" s="111"/>
      <c r="AJ37" s="111"/>
      <c r="AS37" s="7">
        <f>SUM(L37:AE37)</f>
        <v>34</v>
      </c>
    </row>
    <row r="38" spans="1:45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"/>
      <c r="P38" s="7"/>
      <c r="Q38" s="7"/>
      <c r="U38" s="7"/>
      <c r="V38" s="7"/>
      <c r="Z38" s="7"/>
      <c r="AA38" s="7"/>
      <c r="AE38" s="7"/>
      <c r="AF38" s="6"/>
      <c r="AJ38" s="7"/>
    </row>
    <row r="39" spans="1:45">
      <c r="B39" s="114"/>
      <c r="C39" s="114"/>
      <c r="L39" s="7"/>
      <c r="P39" s="7"/>
      <c r="Q39" s="7"/>
      <c r="U39" s="7"/>
      <c r="V39" s="7"/>
      <c r="Z39" s="7"/>
      <c r="AA39" s="7"/>
      <c r="AE39" s="7"/>
      <c r="AF39" s="6"/>
      <c r="AJ39" s="7"/>
    </row>
    <row r="40" spans="1:45">
      <c r="B40" s="114"/>
      <c r="C40" s="114"/>
      <c r="L40" s="7"/>
      <c r="P40" s="7"/>
      <c r="Q40" s="7"/>
      <c r="U40" s="7"/>
      <c r="V40" s="7"/>
      <c r="Z40" s="7"/>
      <c r="AA40" s="7"/>
      <c r="AE40" s="7"/>
      <c r="AF40" s="6"/>
      <c r="AJ40" s="7"/>
    </row>
    <row r="41" spans="1:45">
      <c r="B41" s="114"/>
      <c r="C41" s="114"/>
      <c r="L41" s="7"/>
      <c r="P41" s="7"/>
      <c r="Q41" s="7"/>
      <c r="U41" s="7"/>
      <c r="V41" s="7"/>
      <c r="Z41" s="7"/>
      <c r="AA41" s="7"/>
      <c r="AE41" s="7"/>
      <c r="AF41" s="6"/>
      <c r="AJ41" s="7"/>
    </row>
    <row r="42" spans="1:45">
      <c r="B42" s="114"/>
      <c r="C42" s="114"/>
      <c r="L42" s="7"/>
      <c r="P42" s="7"/>
      <c r="Q42" s="7"/>
      <c r="U42" s="7"/>
      <c r="V42" s="7"/>
      <c r="Z42" s="7"/>
      <c r="AA42" s="7"/>
      <c r="AE42" s="7"/>
      <c r="AF42" s="6"/>
      <c r="AJ42" s="7"/>
    </row>
    <row r="43" spans="1:45">
      <c r="B43" s="114"/>
      <c r="C43" s="114"/>
      <c r="L43" s="7"/>
      <c r="P43" s="7"/>
      <c r="Q43" s="7"/>
      <c r="U43" s="7"/>
      <c r="V43" s="7"/>
      <c r="Z43" s="7"/>
      <c r="AA43" s="7"/>
      <c r="AE43" s="7"/>
      <c r="AF43" s="6"/>
      <c r="AJ43" s="7"/>
    </row>
    <row r="44" spans="1:45">
      <c r="B44" s="114"/>
      <c r="C44" s="114"/>
      <c r="L44" s="7"/>
      <c r="P44" s="7"/>
      <c r="Q44" s="7"/>
      <c r="U44" s="7"/>
      <c r="V44" s="7">
        <f>450/15</f>
        <v>30</v>
      </c>
      <c r="Z44" s="7"/>
      <c r="AA44" s="7"/>
      <c r="AE44" s="7"/>
      <c r="AF44" s="6"/>
      <c r="AJ44" s="7"/>
    </row>
    <row r="45" spans="1:45">
      <c r="B45" s="114"/>
      <c r="C45" s="114"/>
      <c r="L45" s="7"/>
      <c r="P45" s="7"/>
      <c r="Q45" s="7"/>
      <c r="U45" s="7"/>
      <c r="V45" s="7"/>
      <c r="Z45" s="7"/>
      <c r="AA45" s="7"/>
      <c r="AE45" s="7"/>
      <c r="AF45" s="6"/>
      <c r="AJ45" s="7"/>
    </row>
    <row r="46" spans="1:45">
      <c r="B46" s="114"/>
      <c r="C46" s="114"/>
      <c r="L46" s="7"/>
      <c r="P46" s="7"/>
      <c r="Q46" s="7"/>
      <c r="U46" s="7"/>
      <c r="V46" s="7"/>
      <c r="Z46" s="7"/>
      <c r="AA46" s="7"/>
      <c r="AE46" s="7"/>
      <c r="AF46" s="6"/>
      <c r="AJ46" s="7"/>
    </row>
    <row r="47" spans="1:45">
      <c r="B47" s="114"/>
      <c r="C47" s="114"/>
      <c r="L47" s="7"/>
      <c r="P47" s="7"/>
      <c r="Q47" s="7"/>
      <c r="U47" s="7"/>
      <c r="V47" s="7"/>
      <c r="Z47" s="7"/>
      <c r="AA47" s="7"/>
      <c r="AE47" s="7"/>
      <c r="AF47" s="6"/>
      <c r="AJ47" s="7"/>
    </row>
    <row r="48" spans="1:45">
      <c r="B48" s="114"/>
      <c r="C48" s="114"/>
      <c r="L48" s="7"/>
      <c r="P48" s="7"/>
      <c r="Q48" s="7"/>
      <c r="U48" s="7"/>
      <c r="V48" s="7"/>
      <c r="Z48" s="7"/>
      <c r="AA48" s="7"/>
      <c r="AE48" s="7"/>
      <c r="AF48" s="6"/>
      <c r="AJ48" s="7"/>
    </row>
    <row r="49" spans="2:36">
      <c r="B49" s="114"/>
      <c r="C49" s="114"/>
      <c r="L49" s="7"/>
      <c r="P49" s="7"/>
      <c r="Q49" s="7"/>
      <c r="U49" s="7"/>
      <c r="V49" s="7"/>
      <c r="Z49" s="7"/>
      <c r="AA49" s="7"/>
      <c r="AE49" s="7"/>
      <c r="AF49" s="6"/>
      <c r="AJ49" s="7"/>
    </row>
    <row r="50" spans="2:36">
      <c r="L50" s="7"/>
      <c r="P50" s="7"/>
      <c r="Q50" s="7"/>
      <c r="U50" s="7"/>
      <c r="V50" s="7"/>
      <c r="Z50" s="7"/>
      <c r="AA50" s="7"/>
      <c r="AE50" s="7"/>
      <c r="AF50" s="6"/>
      <c r="AJ50" s="7"/>
    </row>
    <row r="51" spans="2:36">
      <c r="B51" s="114"/>
      <c r="C51" s="114"/>
      <c r="L51" s="7"/>
      <c r="P51" s="7"/>
      <c r="Q51" s="7"/>
      <c r="U51" s="7"/>
      <c r="V51" s="7"/>
      <c r="Z51" s="7"/>
      <c r="AA51" s="7"/>
      <c r="AE51" s="7"/>
      <c r="AF51" s="6"/>
      <c r="AJ51" s="7"/>
    </row>
    <row r="52" spans="2:36">
      <c r="B52" s="114"/>
      <c r="C52" s="114"/>
      <c r="L52" s="7"/>
      <c r="P52" s="7"/>
      <c r="Q52" s="7"/>
      <c r="U52" s="7"/>
      <c r="V52" s="7"/>
      <c r="Z52" s="7"/>
      <c r="AA52" s="7"/>
      <c r="AE52" s="7"/>
      <c r="AF52" s="6"/>
      <c r="AJ52" s="7"/>
    </row>
    <row r="53" spans="2:36">
      <c r="B53" s="114"/>
      <c r="C53" s="114"/>
      <c r="L53" s="7"/>
      <c r="P53" s="7"/>
      <c r="Q53" s="7"/>
      <c r="U53" s="7"/>
      <c r="V53" s="7"/>
      <c r="Z53" s="7"/>
      <c r="AA53" s="7"/>
      <c r="AE53" s="7"/>
      <c r="AF53" s="6"/>
      <c r="AJ53" s="7"/>
    </row>
    <row r="54" spans="2:36">
      <c r="B54" s="114"/>
      <c r="C54" s="114"/>
      <c r="L54" s="7"/>
      <c r="P54" s="7"/>
      <c r="Q54" s="7"/>
      <c r="U54" s="7"/>
      <c r="V54" s="7"/>
      <c r="Z54" s="7"/>
      <c r="AA54" s="7"/>
      <c r="AE54" s="7"/>
      <c r="AF54" s="6"/>
      <c r="AJ54" s="7"/>
    </row>
    <row r="55" spans="2:36">
      <c r="B55" s="114"/>
      <c r="C55" s="114"/>
      <c r="L55" s="7"/>
      <c r="P55" s="7"/>
      <c r="Q55" s="7"/>
      <c r="U55" s="7"/>
      <c r="V55" s="7"/>
      <c r="Z55" s="7"/>
      <c r="AA55" s="7"/>
      <c r="AE55" s="7"/>
      <c r="AF55" s="6"/>
      <c r="AJ55" s="7"/>
    </row>
    <row r="56" spans="2:36">
      <c r="B56" s="114"/>
      <c r="C56" s="114"/>
      <c r="L56" s="7"/>
      <c r="P56" s="7"/>
      <c r="Q56" s="7"/>
      <c r="U56" s="7"/>
      <c r="V56" s="7"/>
      <c r="Z56" s="7"/>
      <c r="AA56" s="7"/>
      <c r="AE56" s="7"/>
      <c r="AF56" s="6"/>
      <c r="AJ56" s="7"/>
    </row>
    <row r="57" spans="2:36"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7"/>
      <c r="P57" s="7"/>
      <c r="Q57" s="7"/>
      <c r="U57" s="7"/>
      <c r="V57" s="7"/>
      <c r="Z57" s="7"/>
      <c r="AA57" s="7"/>
      <c r="AE57" s="7"/>
      <c r="AF57" s="6"/>
      <c r="AJ57" s="7"/>
    </row>
    <row r="58" spans="2:36"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7"/>
      <c r="AE58" s="7"/>
      <c r="AF58" s="6"/>
      <c r="AJ58" s="7"/>
    </row>
    <row r="59" spans="2:36"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7"/>
      <c r="AE59" s="7"/>
      <c r="AF59" s="6"/>
      <c r="AJ59" s="7"/>
    </row>
  </sheetData>
  <mergeCells count="98">
    <mergeCell ref="B1:AE1"/>
    <mergeCell ref="A2:A4"/>
    <mergeCell ref="B2:C4"/>
    <mergeCell ref="D2:D4"/>
    <mergeCell ref="E2:E4"/>
    <mergeCell ref="F2:K2"/>
    <mergeCell ref="L2:AE2"/>
    <mergeCell ref="F3:K3"/>
    <mergeCell ref="L3:P3"/>
    <mergeCell ref="Q3:U3"/>
    <mergeCell ref="V3:Z3"/>
    <mergeCell ref="AA3:AE3"/>
    <mergeCell ref="AF3:AJ3"/>
    <mergeCell ref="B5:C5"/>
    <mergeCell ref="B6:C6"/>
    <mergeCell ref="B8:C8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A35:AE35"/>
    <mergeCell ref="AF35:AJ35"/>
    <mergeCell ref="B29:C29"/>
    <mergeCell ref="B31:C31"/>
    <mergeCell ref="B32:C32"/>
    <mergeCell ref="B33:C33"/>
    <mergeCell ref="B35:C35"/>
    <mergeCell ref="Q32:U32"/>
    <mergeCell ref="AA32:AE32"/>
    <mergeCell ref="G35:K35"/>
    <mergeCell ref="L35:P35"/>
    <mergeCell ref="Q35:U35"/>
    <mergeCell ref="V35:Z35"/>
    <mergeCell ref="B30:C30"/>
    <mergeCell ref="AA36:AE36"/>
    <mergeCell ref="AF36:AJ36"/>
    <mergeCell ref="B37:F37"/>
    <mergeCell ref="I37:K37"/>
    <mergeCell ref="L37:P37"/>
    <mergeCell ref="Q37:U37"/>
    <mergeCell ref="V37:Z37"/>
    <mergeCell ref="AA37:AE37"/>
    <mergeCell ref="AF37:AJ37"/>
    <mergeCell ref="B36:F36"/>
    <mergeCell ref="G36:H37"/>
    <mergeCell ref="I36:K36"/>
    <mergeCell ref="L36:P36"/>
    <mergeCell ref="Q36:U36"/>
    <mergeCell ref="V36:Z36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1:C51"/>
    <mergeCell ref="B52:C52"/>
    <mergeCell ref="B53:C53"/>
    <mergeCell ref="B54:C54"/>
    <mergeCell ref="B55:C55"/>
    <mergeCell ref="B56:C56"/>
    <mergeCell ref="B57:C57"/>
    <mergeCell ref="B58:C58"/>
    <mergeCell ref="L58:P58"/>
    <mergeCell ref="Q58:U58"/>
    <mergeCell ref="V58:Z58"/>
    <mergeCell ref="D57:D58"/>
    <mergeCell ref="E57:E58"/>
    <mergeCell ref="F57:F58"/>
    <mergeCell ref="G57:G58"/>
    <mergeCell ref="H57:H58"/>
    <mergeCell ref="I57:I58"/>
    <mergeCell ref="J57:J58"/>
    <mergeCell ref="K57:K58"/>
    <mergeCell ref="D59:G59"/>
    <mergeCell ref="H59:K59"/>
    <mergeCell ref="L59:P59"/>
    <mergeCell ref="Q59:U59"/>
    <mergeCell ref="V59:Z59"/>
  </mergeCells>
  <pageMargins left="0.39370078740157483" right="0.39370078740157483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8</vt:i4>
      </vt:variant>
    </vt:vector>
  </HeadingPairs>
  <TitlesOfParts>
    <vt:vector size="12" baseType="lpstr">
      <vt:lpstr>ZFP S</vt:lpstr>
      <vt:lpstr>ZFP N</vt:lpstr>
      <vt:lpstr>ZZL S</vt:lpstr>
      <vt:lpstr>ZZL N</vt:lpstr>
      <vt:lpstr>'ZFP N'!Obszar_wydruku</vt:lpstr>
      <vt:lpstr>'ZFP S'!Obszar_wydruku</vt:lpstr>
      <vt:lpstr>'ZZL N'!Obszar_wydruku</vt:lpstr>
      <vt:lpstr>'ZZL S'!Obszar_wydruku</vt:lpstr>
      <vt:lpstr>'ZFP N'!Print_Area</vt:lpstr>
      <vt:lpstr>'ZFP S'!Print_Area</vt:lpstr>
      <vt:lpstr>'ZZL N'!Print_Area</vt:lpstr>
      <vt:lpstr>'ZZL S'!Print_Area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</dc:creator>
  <cp:lastModifiedBy>Agnieszka Szpara</cp:lastModifiedBy>
  <cp:lastPrinted>2022-03-17T19:37:39Z</cp:lastPrinted>
  <dcterms:created xsi:type="dcterms:W3CDTF">2009-01-13T11:11:24Z</dcterms:created>
  <dcterms:modified xsi:type="dcterms:W3CDTF">2025-09-11T20:18:13Z</dcterms:modified>
</cp:coreProperties>
</file>